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_CMA\トレード管理シート\"/>
    </mc:Choice>
  </mc:AlternateContent>
  <xr:revisionPtr revIDLastSave="0" documentId="13_ncr:1_{D32637FA-D1C1-4B77-978F-81D06ADA1731}" xr6:coauthVersionLast="47" xr6:coauthVersionMax="47" xr10:uidLastSave="{00000000-0000-0000-0000-000000000000}"/>
  <bookViews>
    <workbookView xWindow="28680" yWindow="-120" windowWidth="29040" windowHeight="16440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  <sheet name="Sheet1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s="1"/>
  <c r="K12" i="1" l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<sst xmlns="http://schemas.openxmlformats.org/spreadsheetml/2006/main" count="85" uniqueCount="68">
  <si>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</si>
  <si>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</si>
  <si>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</si>
  <si>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</si>
  <si>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</si>
  <si>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</si>
  <si>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</si>
  <si>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</si>
  <si>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</si>
  <si>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</si>
  <si>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</si>
  <si>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</si>
  <si>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</si>
  <si>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</si>
  <si>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</si>
  <si>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</si>
  <si>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</si>
  <si>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</si>
  <si>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</si>
  <si>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</si>
  <si>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</si>
  <si>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</si>
  <si>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</si>
  <si>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</si>
  <si>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</si>
  <si>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</si>
  <si>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</si>
  <si>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</si>
  <si>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</si>
  <si>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</si>
  <si>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</si>
  <si>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</si>
  <si>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</si>
  <si>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</si>
  <si>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USD/JPY</t>
  </si>
  <si>
    <t>GBP/JPY</t>
  </si>
  <si>
    <t>EUR/JPY</t>
  </si>
  <si>
    <t>EUR/USD</t>
  </si>
  <si>
    <t>AUD/JPY</t>
  </si>
  <si>
    <t>GBP/USD</t>
  </si>
  <si>
    <t>NZD/JPY</t>
  </si>
  <si>
    <t>GBP/AUD</t>
  </si>
  <si>
    <t>TRY/JPY</t>
  </si>
  <si>
    <t>AUD/USD</t>
  </si>
  <si>
    <t>EUR/AUD</t>
  </si>
  <si>
    <t>EUR/GBP</t>
  </si>
  <si>
    <t>ZAR/JPY</t>
  </si>
  <si>
    <t>CAD/JPY</t>
  </si>
  <si>
    <t>MXN/JPY</t>
  </si>
  <si>
    <t>NZD/USD</t>
  </si>
  <si>
    <t>USD/CHF</t>
  </si>
  <si>
    <t>CHF/JPY</t>
  </si>
  <si>
    <t>USD/CAD</t>
  </si>
  <si>
    <t>AUD/NZD</t>
  </si>
  <si>
    <t>足</t>
    <rPh sb="0" eb="1">
      <t>アシ</t>
    </rPh>
    <phoneticPr fontId="1"/>
  </si>
  <si>
    <t>30分</t>
    <rPh sb="2" eb="3">
      <t>フン</t>
    </rPh>
    <phoneticPr fontId="1"/>
  </si>
  <si>
    <t>15分</t>
    <rPh sb="2" eb="3">
      <t>フン</t>
    </rPh>
    <phoneticPr fontId="1"/>
  </si>
  <si>
    <t>5分</t>
    <rPh sb="1" eb="2">
      <t>フン</t>
    </rPh>
    <phoneticPr fontId="1"/>
  </si>
  <si>
    <t>1時間</t>
    <rPh sb="1" eb="3">
      <t>ジカン</t>
    </rPh>
    <phoneticPr fontId="1"/>
  </si>
  <si>
    <t>4時間</t>
    <rPh sb="1" eb="3">
      <t>ジカン</t>
    </rPh>
    <phoneticPr fontId="1"/>
  </si>
  <si>
    <t>1週間</t>
    <rPh sb="1" eb="3">
      <t>シュウカン</t>
    </rPh>
    <phoneticPr fontId="1"/>
  </si>
  <si>
    <t>1分</t>
    <rPh sb="1" eb="2">
      <t>フン</t>
    </rPh>
    <phoneticPr fontId="1"/>
  </si>
  <si>
    <t>1日</t>
    <rPh sb="1" eb="2">
      <t>ニチ</t>
    </rPh>
    <phoneticPr fontId="1"/>
  </si>
  <si>
    <t>決済</t>
    <rPh sb="0" eb="2">
      <t>ケッサイ</t>
    </rPh>
    <phoneticPr fontId="1"/>
  </si>
  <si>
    <t>10MA・20MAの両方の上側にキャンドルがあれば買い方向、下側なら売り方向。MAに触れてPB出現でエントリー待ち、PB高値or安値ブレイクでエントリー。</t>
    <phoneticPr fontId="1"/>
  </si>
  <si>
    <t>ルール</t>
    <phoneticPr fontId="1"/>
  </si>
  <si>
    <t>PB</t>
    <phoneticPr fontId="1"/>
  </si>
  <si>
    <t>EB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</si>
</sst>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2"/>
      <color rgb="FF333333"/>
      <name val="Inherit"/>
      <family val="2"/>
    </font>
    <font>
      <b/>
      <sz val="11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4" fillId="0" borderId="17" xfId="0" applyFont="1" applyBorder="1" applyAlignment="1">
      <alignment horizontal="left" vertical="center" wrapText="1" indent="1"/>
    </xf>
    <xf numFmtId="10" fontId="14" fillId="0" borderId="17" xfId="0" applyNumberFormat="1" applyFont="1" applyBorder="1" applyAlignment="1">
      <alignment horizontal="left" vertical="center" wrapText="1" indent="1"/>
    </xf>
    <xf numFmtId="0" fontId="15" fillId="0" borderId="0" xfId="2" applyFont="1" applyAlignment="1">
      <alignment horizontal="center" vertical="center"/>
    </xf>
    <xf numFmtId="176" fontId="10" fillId="0" borderId="0" xfId="2" applyNumberFormat="1">
      <alignment vertical="center"/>
    </xf>
    <xf numFmtId="0" fontId="12" fillId="0" borderId="9" xfId="0" applyNumberFormat="1" applyFont="1" applyFill="1" applyBorder="1">
      <alignment vertical="center"/>
    </xf>
    <xf numFmtId="0" fontId="0" fillId="0" borderId="0" xfId="0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76" fontId="0" fillId="0" borderId="0" xfId="0" applyNumberFormat="1" applyBorder="1">
      <alignment vertical="center"/>
    </xf>
    <xf numFmtId="0" fontId="12" fillId="3" borderId="9" xfId="0" applyNumberFormat="1" applyFont="1" applyFill="1" applyBorder="1">
      <alignment vertical="center"/>
    </xf>
    <xf numFmtId="176" fontId="0" fillId="0" borderId="12" xfId="0" applyNumberFormat="1" applyBorder="1" applyAlignment="1">
      <alignment horizontal="right" vertical="center"/>
    </xf>
    <xf numFmtId="176" fontId="0" fillId="0" borderId="10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0" borderId="5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29</xdr:col>
      <xdr:colOff>162176</xdr:colOff>
      <xdr:row>52</xdr:row>
      <xdr:rowOff>27433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E2C9E9E-9A7C-4207-BEA7-4ADB6FD2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7188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29</xdr:col>
      <xdr:colOff>162176</xdr:colOff>
      <xdr:row>158</xdr:row>
      <xdr:rowOff>27432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C00B3FF-76C1-4DD2-912B-E401162F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288125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214</xdr:row>
      <xdr:rowOff>1</xdr:rowOff>
    </xdr:from>
    <xdr:to>
      <xdr:col>29</xdr:col>
      <xdr:colOff>185988</xdr:colOff>
      <xdr:row>264</xdr:row>
      <xdr:rowOff>27434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9DF017D9-AC55-4A82-A309-55C832118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" y="3821906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29</xdr:col>
      <xdr:colOff>162176</xdr:colOff>
      <xdr:row>211</xdr:row>
      <xdr:rowOff>27433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E24247FE-95DE-446A-90AD-4E325602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75359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29</xdr:col>
      <xdr:colOff>162176</xdr:colOff>
      <xdr:row>317</xdr:row>
      <xdr:rowOff>27432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1FC6DFC2-415F-4035-BB5F-0BFBE368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7684531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29</xdr:col>
      <xdr:colOff>162176</xdr:colOff>
      <xdr:row>370</xdr:row>
      <xdr:rowOff>27432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1B0BDA1-4455-488F-B307-39A64C50F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7150000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29</xdr:col>
      <xdr:colOff>162176</xdr:colOff>
      <xdr:row>423</xdr:row>
      <xdr:rowOff>27433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E267AB73-02A5-407D-A6F0-78D5567B1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6615469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29</xdr:col>
      <xdr:colOff>162176</xdr:colOff>
      <xdr:row>476</xdr:row>
      <xdr:rowOff>27433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D3F7696-4ECE-4686-9C91-A23873906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6080938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29</xdr:col>
      <xdr:colOff>162176</xdr:colOff>
      <xdr:row>529</xdr:row>
      <xdr:rowOff>27432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99218352-A245-4BCE-91C6-7972BAF62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5546406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29</xdr:col>
      <xdr:colOff>162176</xdr:colOff>
      <xdr:row>582</xdr:row>
      <xdr:rowOff>27432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1CAEC990-E526-4BBF-BD42-066BE1088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95011875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29</xdr:col>
      <xdr:colOff>162176</xdr:colOff>
      <xdr:row>635</xdr:row>
      <xdr:rowOff>27433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3AF44CAE-E846-496E-A91C-5892937C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0447734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29</xdr:col>
      <xdr:colOff>162176</xdr:colOff>
      <xdr:row>688</xdr:row>
      <xdr:rowOff>27433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2C31CDAE-3A78-436D-9A6D-605A702E1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13942813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29</xdr:col>
      <xdr:colOff>162176</xdr:colOff>
      <xdr:row>741</xdr:row>
      <xdr:rowOff>27432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6B940811-64E1-4946-9279-549D00113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23408281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0</xdr:rowOff>
    </xdr:from>
    <xdr:to>
      <xdr:col>29</xdr:col>
      <xdr:colOff>162176</xdr:colOff>
      <xdr:row>794</xdr:row>
      <xdr:rowOff>27432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82618E0A-141A-4517-9CFD-83565B3E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32873750"/>
          <a:ext cx="18295395" cy="8957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27" activePane="bottomRight" state="frozen"/>
      <selection pane="topRight" activeCell="B1" sqref="B1"/>
      <selection pane="bottomLeft" activeCell="A9" sqref="A9"/>
      <selection pane="bottomRight" activeCell="F24" sqref="F24"/>
    </sheetView>
  </sheetViews>
  <sheetFormatPr defaultRowHeight="18.75"/>
  <cols>
    <col min="1" max="1" width="4.875" customWidth="1"/>
    <col min="2" max="2" width="13" style="82" customWidth="1"/>
    <col min="3" max="3" width="10.625" customWidth="1"/>
    <col min="4" max="6" width="8.25" customWidth="1"/>
    <col min="7" max="7" width="9.875" customWidth="1"/>
    <col min="8" max="8" width="9.5" customWidth="1"/>
    <col min="9" max="9" width="9.75" customWidth="1"/>
    <col min="10" max="15" width="7.75" customWidth="1"/>
  </cols>
  <sheetData>
    <row r="1" spans="1:18">
      <c r="A1" s="1" t="s">
        <v>7</v>
      </c>
      <c r="C1" t="s">
        <v>34</v>
      </c>
      <c r="E1" s="1" t="s">
        <v>65</v>
      </c>
      <c r="F1" t="s">
        <v>67</v>
      </c>
    </row>
    <row r="2" spans="1:18">
      <c r="A2" s="1" t="s">
        <v>8</v>
      </c>
      <c r="C2" t="s">
        <v>62</v>
      </c>
    </row>
    <row r="3" spans="1:18">
      <c r="A3" s="1" t="s">
        <v>10</v>
      </c>
      <c r="C3" s="25">
        <v>1000000</v>
      </c>
    </row>
    <row r="4" spans="1:18">
      <c r="A4" s="1" t="s">
        <v>11</v>
      </c>
      <c r="C4" s="25" t="s">
        <v>64</v>
      </c>
    </row>
    <row r="5" spans="1:18" ht="19.5" thickBot="1">
      <c r="A5" s="1" t="s">
        <v>12</v>
      </c>
      <c r="C5" s="25" t="s">
        <v>32</v>
      </c>
    </row>
    <row r="6" spans="1:18" ht="19.5" thickBot="1">
      <c r="A6" s="20" t="s">
        <v>0</v>
      </c>
      <c r="B6" s="83" t="s">
        <v>1</v>
      </c>
      <c r="C6" s="20" t="s">
        <v>1</v>
      </c>
      <c r="D6" s="44" t="s">
        <v>23</v>
      </c>
      <c r="E6" s="21"/>
      <c r="F6" s="22"/>
      <c r="G6" s="90" t="s">
        <v>3</v>
      </c>
      <c r="H6" s="91"/>
      <c r="I6" s="97"/>
      <c r="J6" s="90" t="s">
        <v>21</v>
      </c>
      <c r="K6" s="91"/>
      <c r="L6" s="97"/>
      <c r="M6" s="90" t="s">
        <v>22</v>
      </c>
      <c r="N6" s="91"/>
      <c r="O6" s="97"/>
    </row>
    <row r="7" spans="1:18" ht="19.5" thickBot="1">
      <c r="A7" s="23"/>
      <c r="B7" s="84" t="s">
        <v>2</v>
      </c>
      <c r="C7" s="58" t="s">
        <v>27</v>
      </c>
      <c r="D7" s="10">
        <v>1.27</v>
      </c>
      <c r="E7" s="11">
        <v>1.5</v>
      </c>
      <c r="F7" s="12">
        <v>2</v>
      </c>
      <c r="G7" s="10">
        <v>1.27</v>
      </c>
      <c r="H7" s="11">
        <v>1.5</v>
      </c>
      <c r="I7" s="12">
        <v>2</v>
      </c>
      <c r="J7" s="10">
        <v>1.27</v>
      </c>
      <c r="K7" s="11">
        <v>1.5</v>
      </c>
      <c r="L7" s="12">
        <v>2</v>
      </c>
      <c r="M7" s="10">
        <v>1.27</v>
      </c>
      <c r="N7" s="11">
        <v>1.5</v>
      </c>
      <c r="O7" s="12">
        <v>2</v>
      </c>
    </row>
    <row r="8" spans="1:18" ht="19.5" thickBot="1">
      <c r="A8" s="24" t="s">
        <v>9</v>
      </c>
      <c r="B8" s="45"/>
      <c r="C8" s="45"/>
      <c r="D8" s="14"/>
      <c r="E8" s="13"/>
      <c r="F8" s="15"/>
      <c r="G8" s="16">
        <f>C3</f>
        <v>1000000</v>
      </c>
      <c r="H8" s="17">
        <f>C3</f>
        <v>1000000</v>
      </c>
      <c r="I8" s="18">
        <f>C3</f>
        <v>1000000</v>
      </c>
      <c r="J8" s="94" t="s">
        <v>21</v>
      </c>
      <c r="K8" s="95"/>
      <c r="L8" s="96"/>
      <c r="M8" s="94"/>
      <c r="N8" s="95"/>
      <c r="O8" s="96"/>
    </row>
    <row r="9" spans="1:18">
      <c r="A9" s="7">
        <v>1</v>
      </c>
      <c r="B9" s="88">
        <v>39866</v>
      </c>
      <c r="C9" s="46">
        <v>1</v>
      </c>
      <c r="D9" s="50">
        <v>1.27</v>
      </c>
      <c r="E9" s="51">
        <v>1.5</v>
      </c>
      <c r="F9" s="104">
        <v>2</v>
      </c>
      <c r="G9" s="19">
        <f>IF(D9="","",G8+M9)</f>
        <v>1038100</v>
      </c>
      <c r="H9" s="19">
        <f t="shared" ref="H9" si="0">IF(E9="","",H8+N9)</f>
        <v>1045000</v>
      </c>
      <c r="I9" s="19">
        <f t="shared" ref="I9" si="1">IF(F9="","",I8+O9)</f>
        <v>1060000</v>
      </c>
      <c r="J9" s="37">
        <f>IF(G8="","",G8*0.03)</f>
        <v>30000</v>
      </c>
      <c r="K9" s="38">
        <f>IF(H8="","",H8*0.03)</f>
        <v>30000</v>
      </c>
      <c r="L9" s="39">
        <f>IF(I8="","",I8*0.03)</f>
        <v>30000</v>
      </c>
      <c r="M9" s="37">
        <f>IF(D9="","",J9*D9)</f>
        <v>38100</v>
      </c>
      <c r="N9" s="38">
        <f>IF(E9="","",K9*E9)</f>
        <v>45000</v>
      </c>
      <c r="O9" s="39">
        <f>IF(F9="","",L9*F9)</f>
        <v>60000</v>
      </c>
      <c r="P9" s="36"/>
      <c r="Q9" s="36"/>
      <c r="R9" s="36"/>
    </row>
    <row r="10" spans="1:18">
      <c r="A10" s="7">
        <v>2</v>
      </c>
      <c r="B10" s="87">
        <v>39922</v>
      </c>
      <c r="C10" s="43">
        <v>2</v>
      </c>
      <c r="D10" s="52">
        <v>0</v>
      </c>
      <c r="E10" s="53">
        <v>0</v>
      </c>
      <c r="F10" s="81">
        <v>0</v>
      </c>
      <c r="G10" s="19">
        <f t="shared" ref="G10:G42" si="2">IF(D10="","",G9+M10)</f>
        <v>1038100</v>
      </c>
      <c r="H10" s="19">
        <f t="shared" ref="H10:H42" si="3">IF(E10="","",H9+N10)</f>
        <v>1045000</v>
      </c>
      <c r="I10" s="19">
        <f t="shared" ref="I10:I42" si="4">IF(F10="","",I9+O10)</f>
        <v>1060000</v>
      </c>
      <c r="J10" s="40">
        <f t="shared" ref="J10:J12" si="5">IF(G9="","",G9*0.03)</f>
        <v>31143</v>
      </c>
      <c r="K10" s="41">
        <f t="shared" ref="K10:K12" si="6">IF(H9="","",H9*0.03)</f>
        <v>31350</v>
      </c>
      <c r="L10" s="42">
        <f t="shared" ref="L10:L12" si="7">IF(I9="","",I9*0.03)</f>
        <v>31800</v>
      </c>
      <c r="M10" s="40">
        <f t="shared" ref="M10:M12" si="8">IF(D10="","",J10*D10)</f>
        <v>0</v>
      </c>
      <c r="N10" s="41">
        <f t="shared" ref="N10:N12" si="9">IF(E10="","",K10*E10)</f>
        <v>0</v>
      </c>
      <c r="O10" s="42">
        <f t="shared" ref="O10:O12" si="10">IF(F10="","",L10*F10)</f>
        <v>0</v>
      </c>
      <c r="P10" s="36"/>
      <c r="Q10" s="36"/>
      <c r="R10" s="36"/>
    </row>
    <row r="11" spans="1:18">
      <c r="A11" s="7">
        <v>3</v>
      </c>
      <c r="B11" s="87">
        <v>40052</v>
      </c>
      <c r="C11" s="43">
        <v>2</v>
      </c>
      <c r="D11" s="52">
        <v>1.27</v>
      </c>
      <c r="E11" s="53">
        <v>1.5</v>
      </c>
      <c r="F11" s="81">
        <v>2</v>
      </c>
      <c r="G11" s="19">
        <f t="shared" si="2"/>
        <v>1077651.6100000001</v>
      </c>
      <c r="H11" s="19">
        <f>IF(E11="","",H10+N11)</f>
        <v>1092025</v>
      </c>
      <c r="I11" s="19">
        <f t="shared" si="4"/>
        <v>1123600</v>
      </c>
      <c r="J11" s="40">
        <f t="shared" si="5"/>
        <v>31143</v>
      </c>
      <c r="K11" s="41">
        <f t="shared" si="6"/>
        <v>31350</v>
      </c>
      <c r="L11" s="42">
        <f t="shared" si="7"/>
        <v>31800</v>
      </c>
      <c r="M11" s="40">
        <f t="shared" si="8"/>
        <v>39551.61</v>
      </c>
      <c r="N11" s="41">
        <f t="shared" si="9"/>
        <v>47025</v>
      </c>
      <c r="O11" s="42">
        <f t="shared" si="10"/>
        <v>63600</v>
      </c>
      <c r="P11" s="36"/>
      <c r="Q11" s="36"/>
      <c r="R11" s="36"/>
    </row>
    <row r="12" spans="1:18">
      <c r="A12" s="7">
        <v>4</v>
      </c>
      <c r="B12" s="87">
        <v>40160</v>
      </c>
      <c r="C12" s="43">
        <v>1</v>
      </c>
      <c r="D12" s="52">
        <v>1.27</v>
      </c>
      <c r="E12" s="53">
        <v>1.5</v>
      </c>
      <c r="F12" s="81">
        <v>2</v>
      </c>
      <c r="G12" s="19">
        <f t="shared" si="2"/>
        <v>1118710.1363410002</v>
      </c>
      <c r="H12" s="19">
        <f t="shared" si="3"/>
        <v>1141166.125</v>
      </c>
      <c r="I12" s="19">
        <f t="shared" si="4"/>
        <v>1191016</v>
      </c>
      <c r="J12" s="40">
        <f t="shared" si="5"/>
        <v>32329.548300000002</v>
      </c>
      <c r="K12" s="41">
        <f t="shared" si="6"/>
        <v>32760.75</v>
      </c>
      <c r="L12" s="42">
        <f t="shared" si="7"/>
        <v>33708</v>
      </c>
      <c r="M12" s="40">
        <f t="shared" si="8"/>
        <v>41058.526341000004</v>
      </c>
      <c r="N12" s="41">
        <f t="shared" si="9"/>
        <v>49141.125</v>
      </c>
      <c r="O12" s="42">
        <f t="shared" si="10"/>
        <v>67416</v>
      </c>
      <c r="P12" s="36"/>
      <c r="Q12" s="36"/>
      <c r="R12" s="36"/>
    </row>
    <row r="13" spans="1:18">
      <c r="A13" s="7">
        <v>5</v>
      </c>
      <c r="B13" s="87">
        <v>40199</v>
      </c>
      <c r="C13" s="43">
        <v>2</v>
      </c>
      <c r="D13" s="52">
        <v>0</v>
      </c>
      <c r="E13" s="53">
        <v>0</v>
      </c>
      <c r="F13" s="81">
        <v>0</v>
      </c>
      <c r="G13" s="19">
        <f t="shared" si="2"/>
        <v>1118710.1363410002</v>
      </c>
      <c r="H13" s="19">
        <f t="shared" si="3"/>
        <v>1141166.125</v>
      </c>
      <c r="I13" s="19">
        <f t="shared" si="4"/>
        <v>1191016</v>
      </c>
      <c r="J13" s="40">
        <f t="shared" ref="J13:J58" si="11">IF(G12="","",G12*0.03)</f>
        <v>33561.304090230005</v>
      </c>
      <c r="K13" s="41">
        <f t="shared" ref="K13:K58" si="12">IF(H12="","",H12*0.03)</f>
        <v>34234.983749999999</v>
      </c>
      <c r="L13" s="42">
        <f t="shared" ref="L13:L58" si="13">IF(I12="","",I12*0.03)</f>
        <v>35730.479999999996</v>
      </c>
      <c r="M13" s="40">
        <f t="shared" ref="M13:M58" si="14">IF(D13="","",J13*D13)</f>
        <v>0</v>
      </c>
      <c r="N13" s="41">
        <f t="shared" ref="N13:N58" si="15">IF(E13="","",K13*E13)</f>
        <v>0</v>
      </c>
      <c r="O13" s="42">
        <f t="shared" ref="O13:O58" si="16">IF(F13="","",L13*F13)</f>
        <v>0</v>
      </c>
      <c r="P13" s="36"/>
      <c r="Q13" s="36"/>
      <c r="R13" s="36"/>
    </row>
    <row r="14" spans="1:18">
      <c r="A14" s="7">
        <v>6</v>
      </c>
      <c r="B14" s="87">
        <v>40358</v>
      </c>
      <c r="C14" s="43">
        <v>2</v>
      </c>
      <c r="D14" s="52">
        <v>1.27</v>
      </c>
      <c r="E14" s="53">
        <v>1.5</v>
      </c>
      <c r="F14" s="81">
        <v>2</v>
      </c>
      <c r="G14" s="19">
        <f t="shared" si="2"/>
        <v>1161332.9925355923</v>
      </c>
      <c r="H14" s="19">
        <f t="shared" si="3"/>
        <v>1192518.600625</v>
      </c>
      <c r="I14" s="19">
        <f t="shared" si="4"/>
        <v>1262476.96</v>
      </c>
      <c r="J14" s="40">
        <f t="shared" si="11"/>
        <v>33561.304090230005</v>
      </c>
      <c r="K14" s="41">
        <f t="shared" si="12"/>
        <v>34234.983749999999</v>
      </c>
      <c r="L14" s="42">
        <f t="shared" si="13"/>
        <v>35730.479999999996</v>
      </c>
      <c r="M14" s="40">
        <f t="shared" si="14"/>
        <v>42622.85619459211</v>
      </c>
      <c r="N14" s="41">
        <f t="shared" si="15"/>
        <v>51352.475624999999</v>
      </c>
      <c r="O14" s="42">
        <f t="shared" si="16"/>
        <v>71460.959999999992</v>
      </c>
      <c r="P14" s="36"/>
      <c r="Q14" s="36"/>
      <c r="R14" s="36"/>
    </row>
    <row r="15" spans="1:18">
      <c r="A15" s="7">
        <v>7</v>
      </c>
      <c r="B15" s="87">
        <v>40393</v>
      </c>
      <c r="C15" s="43">
        <v>2</v>
      </c>
      <c r="D15" s="52">
        <v>1.27</v>
      </c>
      <c r="E15" s="53">
        <v>1.5</v>
      </c>
      <c r="F15" s="81">
        <v>0</v>
      </c>
      <c r="G15" s="19">
        <f t="shared" si="2"/>
        <v>1205579.7795511982</v>
      </c>
      <c r="H15" s="19">
        <f t="shared" si="3"/>
        <v>1246181.937653125</v>
      </c>
      <c r="I15" s="19">
        <f t="shared" si="4"/>
        <v>1262476.96</v>
      </c>
      <c r="J15" s="40">
        <f t="shared" si="11"/>
        <v>34839.98977606777</v>
      </c>
      <c r="K15" s="41">
        <f t="shared" si="12"/>
        <v>35775.558018749995</v>
      </c>
      <c r="L15" s="42">
        <f t="shared" si="13"/>
        <v>37874.308799999999</v>
      </c>
      <c r="M15" s="40">
        <f t="shared" si="14"/>
        <v>44246.787015606067</v>
      </c>
      <c r="N15" s="41">
        <f t="shared" si="15"/>
        <v>53663.337028124995</v>
      </c>
      <c r="O15" s="42">
        <f t="shared" si="16"/>
        <v>0</v>
      </c>
      <c r="P15" s="36"/>
      <c r="Q15" s="36"/>
      <c r="R15" s="36"/>
    </row>
    <row r="16" spans="1:18">
      <c r="A16" s="7">
        <v>8</v>
      </c>
      <c r="B16" s="87">
        <v>40413</v>
      </c>
      <c r="C16" s="43">
        <v>2</v>
      </c>
      <c r="D16" s="52">
        <v>1.27</v>
      </c>
      <c r="E16" s="53">
        <v>1.5</v>
      </c>
      <c r="F16" s="86">
        <v>2</v>
      </c>
      <c r="G16" s="19">
        <f t="shared" si="2"/>
        <v>1251512.3691520989</v>
      </c>
      <c r="H16" s="19">
        <f t="shared" si="3"/>
        <v>1302260.1248475157</v>
      </c>
      <c r="I16" s="19">
        <f t="shared" si="4"/>
        <v>1338225.5776</v>
      </c>
      <c r="J16" s="40">
        <f t="shared" si="11"/>
        <v>36167.393386535943</v>
      </c>
      <c r="K16" s="41">
        <f t="shared" si="12"/>
        <v>37385.458129593746</v>
      </c>
      <c r="L16" s="42">
        <f t="shared" si="13"/>
        <v>37874.308799999999</v>
      </c>
      <c r="M16" s="40">
        <f t="shared" si="14"/>
        <v>45932.589600900646</v>
      </c>
      <c r="N16" s="41">
        <f t="shared" si="15"/>
        <v>56078.187194390615</v>
      </c>
      <c r="O16" s="42">
        <f t="shared" si="16"/>
        <v>75748.617599999998</v>
      </c>
      <c r="P16" s="36"/>
      <c r="Q16" s="36"/>
      <c r="R16" s="36"/>
    </row>
    <row r="17" spans="1:18">
      <c r="A17" s="7">
        <v>9</v>
      </c>
      <c r="B17" s="87">
        <v>40456</v>
      </c>
      <c r="C17" s="43">
        <v>2</v>
      </c>
      <c r="D17" s="52">
        <v>1.27</v>
      </c>
      <c r="E17" s="53">
        <v>1.5</v>
      </c>
      <c r="F17" s="81">
        <v>2</v>
      </c>
      <c r="G17" s="19">
        <f t="shared" si="2"/>
        <v>1299194.9904167939</v>
      </c>
      <c r="H17" s="19">
        <f t="shared" si="3"/>
        <v>1360861.8304656539</v>
      </c>
      <c r="I17" s="19">
        <f t="shared" si="4"/>
        <v>1418519.1122560001</v>
      </c>
      <c r="J17" s="40">
        <f t="shared" si="11"/>
        <v>37545.371074562965</v>
      </c>
      <c r="K17" s="41">
        <f t="shared" si="12"/>
        <v>39067.803745425474</v>
      </c>
      <c r="L17" s="42">
        <f t="shared" si="13"/>
        <v>40146.767327999994</v>
      </c>
      <c r="M17" s="40">
        <f t="shared" si="14"/>
        <v>47682.621264694964</v>
      </c>
      <c r="N17" s="41">
        <f t="shared" si="15"/>
        <v>58601.705618138207</v>
      </c>
      <c r="O17" s="42">
        <f t="shared" si="16"/>
        <v>80293.534655999989</v>
      </c>
      <c r="P17" s="36"/>
      <c r="Q17" s="36"/>
      <c r="R17" s="36"/>
    </row>
    <row r="18" spans="1:18">
      <c r="A18" s="7">
        <v>10</v>
      </c>
      <c r="B18" s="87">
        <v>40538</v>
      </c>
      <c r="C18" s="43">
        <v>2</v>
      </c>
      <c r="D18" s="52">
        <v>0</v>
      </c>
      <c r="E18" s="53">
        <v>0</v>
      </c>
      <c r="F18" s="81">
        <v>0</v>
      </c>
      <c r="G18" s="19">
        <f t="shared" si="2"/>
        <v>1299194.9904167939</v>
      </c>
      <c r="H18" s="19">
        <f t="shared" si="3"/>
        <v>1360861.8304656539</v>
      </c>
      <c r="I18" s="19">
        <f t="shared" si="4"/>
        <v>1418519.1122560001</v>
      </c>
      <c r="J18" s="40">
        <f t="shared" si="11"/>
        <v>38975.849712503812</v>
      </c>
      <c r="K18" s="41">
        <f t="shared" si="12"/>
        <v>40825.854913969619</v>
      </c>
      <c r="L18" s="42">
        <f t="shared" si="13"/>
        <v>42555.573367680001</v>
      </c>
      <c r="M18" s="40">
        <f t="shared" si="14"/>
        <v>0</v>
      </c>
      <c r="N18" s="41">
        <f t="shared" si="15"/>
        <v>0</v>
      </c>
      <c r="O18" s="42">
        <f t="shared" si="16"/>
        <v>0</v>
      </c>
      <c r="P18" s="36"/>
      <c r="Q18" s="36"/>
      <c r="R18" s="36"/>
    </row>
    <row r="19" spans="1:18">
      <c r="A19" s="7">
        <v>11</v>
      </c>
      <c r="B19" s="87">
        <v>40744</v>
      </c>
      <c r="C19" s="43">
        <v>2</v>
      </c>
      <c r="D19" s="52">
        <v>1.27</v>
      </c>
      <c r="E19" s="53">
        <v>1.5</v>
      </c>
      <c r="F19" s="81">
        <v>2</v>
      </c>
      <c r="G19" s="19">
        <f t="shared" si="2"/>
        <v>1348694.3195516737</v>
      </c>
      <c r="H19" s="19">
        <f t="shared" si="3"/>
        <v>1422100.6128366084</v>
      </c>
      <c r="I19" s="19">
        <f t="shared" si="4"/>
        <v>1503630.25899136</v>
      </c>
      <c r="J19" s="40">
        <f t="shared" si="11"/>
        <v>38975.849712503812</v>
      </c>
      <c r="K19" s="41">
        <f t="shared" si="12"/>
        <v>40825.854913969619</v>
      </c>
      <c r="L19" s="42">
        <f t="shared" si="13"/>
        <v>42555.573367680001</v>
      </c>
      <c r="M19" s="40">
        <f t="shared" si="14"/>
        <v>49499.329134879845</v>
      </c>
      <c r="N19" s="41">
        <f t="shared" si="15"/>
        <v>61238.782370954432</v>
      </c>
      <c r="O19" s="42">
        <f t="shared" si="16"/>
        <v>85111.146735360002</v>
      </c>
      <c r="P19" s="36"/>
      <c r="Q19" s="36"/>
      <c r="R19" s="36"/>
    </row>
    <row r="20" spans="1:18">
      <c r="A20" s="7">
        <v>12</v>
      </c>
      <c r="B20" s="87">
        <v>40968</v>
      </c>
      <c r="C20" s="43">
        <v>1</v>
      </c>
      <c r="D20" s="52">
        <v>1.27</v>
      </c>
      <c r="E20" s="53">
        <v>1.5</v>
      </c>
      <c r="F20" s="81">
        <v>2</v>
      </c>
      <c r="G20" s="19">
        <f t="shared" si="2"/>
        <v>1400079.5731265924</v>
      </c>
      <c r="H20" s="19">
        <f t="shared" si="3"/>
        <v>1486095.1404142559</v>
      </c>
      <c r="I20" s="19">
        <f t="shared" si="4"/>
        <v>1593848.0745308415</v>
      </c>
      <c r="J20" s="40">
        <f t="shared" si="11"/>
        <v>40460.829586550208</v>
      </c>
      <c r="K20" s="41">
        <f t="shared" si="12"/>
        <v>42663.01838509825</v>
      </c>
      <c r="L20" s="42">
        <f t="shared" si="13"/>
        <v>45108.907769740799</v>
      </c>
      <c r="M20" s="40">
        <f t="shared" si="14"/>
        <v>51385.253574918766</v>
      </c>
      <c r="N20" s="41">
        <f t="shared" si="15"/>
        <v>63994.527577647372</v>
      </c>
      <c r="O20" s="42">
        <f t="shared" si="16"/>
        <v>90217.815539481599</v>
      </c>
      <c r="P20" s="36"/>
      <c r="Q20" s="36"/>
      <c r="R20" s="36"/>
    </row>
    <row r="21" spans="1:18">
      <c r="A21" s="7">
        <v>13</v>
      </c>
      <c r="B21" s="87">
        <v>41255</v>
      </c>
      <c r="C21" s="43">
        <v>1</v>
      </c>
      <c r="D21" s="52">
        <v>1.27</v>
      </c>
      <c r="E21" s="53">
        <v>1.5</v>
      </c>
      <c r="F21" s="86">
        <v>2</v>
      </c>
      <c r="G21" s="19">
        <f t="shared" si="2"/>
        <v>1453422.6048627156</v>
      </c>
      <c r="H21" s="19">
        <f t="shared" si="3"/>
        <v>1552969.4217328974</v>
      </c>
      <c r="I21" s="19">
        <f t="shared" si="4"/>
        <v>1689478.959002692</v>
      </c>
      <c r="J21" s="40">
        <f t="shared" si="11"/>
        <v>42002.387193797775</v>
      </c>
      <c r="K21" s="41">
        <f t="shared" si="12"/>
        <v>44582.854212427672</v>
      </c>
      <c r="L21" s="42">
        <f t="shared" si="13"/>
        <v>47815.442235925242</v>
      </c>
      <c r="M21" s="40">
        <f t="shared" si="14"/>
        <v>53343.031736123172</v>
      </c>
      <c r="N21" s="41">
        <f t="shared" si="15"/>
        <v>66874.281318641501</v>
      </c>
      <c r="O21" s="42">
        <f t="shared" si="16"/>
        <v>95630.884471850484</v>
      </c>
      <c r="P21" s="36"/>
      <c r="Q21" s="36"/>
      <c r="R21" s="36"/>
    </row>
    <row r="22" spans="1:18">
      <c r="A22" s="7">
        <v>14</v>
      </c>
      <c r="B22" s="87">
        <v>41430</v>
      </c>
      <c r="C22" s="43">
        <v>2</v>
      </c>
      <c r="D22" s="52">
        <v>1.27</v>
      </c>
      <c r="E22" s="53">
        <v>1.5</v>
      </c>
      <c r="F22" s="81">
        <v>2</v>
      </c>
      <c r="G22" s="19">
        <f t="shared" si="2"/>
        <v>1508798.006107985</v>
      </c>
      <c r="H22" s="19">
        <f t="shared" si="3"/>
        <v>1622853.0457108777</v>
      </c>
      <c r="I22" s="19">
        <f t="shared" si="4"/>
        <v>1790847.6965428535</v>
      </c>
      <c r="J22" s="40">
        <f t="shared" si="11"/>
        <v>43602.678145881466</v>
      </c>
      <c r="K22" s="41">
        <f t="shared" si="12"/>
        <v>46589.082651986922</v>
      </c>
      <c r="L22" s="42">
        <f t="shared" si="13"/>
        <v>50684.368770080757</v>
      </c>
      <c r="M22" s="40">
        <f t="shared" si="14"/>
        <v>55375.401245269459</v>
      </c>
      <c r="N22" s="41">
        <f t="shared" si="15"/>
        <v>69883.623977980387</v>
      </c>
      <c r="O22" s="42">
        <f t="shared" si="16"/>
        <v>101368.73754016151</v>
      </c>
      <c r="P22" s="36"/>
      <c r="Q22" s="36"/>
      <c r="R22" s="36"/>
    </row>
    <row r="23" spans="1:18">
      <c r="A23" s="7">
        <v>15</v>
      </c>
      <c r="B23" s="87">
        <v>41599</v>
      </c>
      <c r="C23" s="43">
        <v>1</v>
      </c>
      <c r="D23" s="52">
        <v>1.27</v>
      </c>
      <c r="E23" s="53">
        <v>1.5</v>
      </c>
      <c r="F23" s="81">
        <v>2</v>
      </c>
      <c r="G23" s="19">
        <f t="shared" si="2"/>
        <v>1566283.2101406993</v>
      </c>
      <c r="H23" s="19">
        <f t="shared" si="3"/>
        <v>1695881.4327678673</v>
      </c>
      <c r="I23" s="19">
        <f t="shared" si="4"/>
        <v>1898298.5583354246</v>
      </c>
      <c r="J23" s="40">
        <f t="shared" si="11"/>
        <v>45263.940183239552</v>
      </c>
      <c r="K23" s="41">
        <f t="shared" si="12"/>
        <v>48685.591371326329</v>
      </c>
      <c r="L23" s="42">
        <f t="shared" si="13"/>
        <v>53725.430896285601</v>
      </c>
      <c r="M23" s="40">
        <f t="shared" si="14"/>
        <v>57485.204032714231</v>
      </c>
      <c r="N23" s="41">
        <f t="shared" si="15"/>
        <v>73028.387056989493</v>
      </c>
      <c r="O23" s="42">
        <f t="shared" si="16"/>
        <v>107450.8617925712</v>
      </c>
      <c r="P23" s="36"/>
      <c r="Q23" s="36"/>
      <c r="R23" s="36"/>
    </row>
    <row r="24" spans="1:18">
      <c r="A24" s="7">
        <v>16</v>
      </c>
      <c r="B24" s="87"/>
      <c r="C24" s="43"/>
      <c r="D24" s="52"/>
      <c r="E24" s="53"/>
      <c r="F24" s="81"/>
      <c r="G24" s="19" t="str">
        <f t="shared" si="2"/>
        <v/>
      </c>
      <c r="H24" s="19" t="str">
        <f t="shared" si="3"/>
        <v/>
      </c>
      <c r="I24" s="19" t="str">
        <f t="shared" si="4"/>
        <v/>
      </c>
      <c r="J24" s="40">
        <f t="shared" si="11"/>
        <v>46988.496304220978</v>
      </c>
      <c r="K24" s="41">
        <f t="shared" si="12"/>
        <v>50876.442983036017</v>
      </c>
      <c r="L24" s="42">
        <f t="shared" si="13"/>
        <v>56948.956750062738</v>
      </c>
      <c r="M24" s="40" t="str">
        <f t="shared" si="14"/>
        <v/>
      </c>
      <c r="N24" s="41" t="str">
        <f t="shared" si="15"/>
        <v/>
      </c>
      <c r="O24" s="42" t="str">
        <f t="shared" si="16"/>
        <v/>
      </c>
      <c r="P24" s="36"/>
      <c r="Q24" s="36"/>
      <c r="R24" s="36"/>
    </row>
    <row r="25" spans="1:18">
      <c r="A25" s="7">
        <v>17</v>
      </c>
      <c r="B25" s="87"/>
      <c r="C25" s="43"/>
      <c r="D25" s="52"/>
      <c r="E25" s="53"/>
      <c r="F25" s="54"/>
      <c r="G25" s="19" t="str">
        <f t="shared" si="2"/>
        <v/>
      </c>
      <c r="H25" s="19" t="str">
        <f t="shared" si="3"/>
        <v/>
      </c>
      <c r="I25" s="19" t="str">
        <f t="shared" si="4"/>
        <v/>
      </c>
      <c r="J25" s="40" t="str">
        <f t="shared" si="11"/>
        <v/>
      </c>
      <c r="K25" s="41" t="str">
        <f t="shared" si="12"/>
        <v/>
      </c>
      <c r="L25" s="42" t="str">
        <f t="shared" si="13"/>
        <v/>
      </c>
      <c r="M25" s="40" t="str">
        <f t="shared" si="14"/>
        <v/>
      </c>
      <c r="N25" s="41" t="str">
        <f t="shared" si="15"/>
        <v/>
      </c>
      <c r="O25" s="42" t="str">
        <f t="shared" si="16"/>
        <v/>
      </c>
      <c r="P25" s="36"/>
      <c r="Q25" s="36"/>
      <c r="R25" s="36"/>
    </row>
    <row r="26" spans="1:18">
      <c r="A26" s="7">
        <v>18</v>
      </c>
      <c r="B26" s="87"/>
      <c r="C26" s="43"/>
      <c r="D26" s="52"/>
      <c r="E26" s="53"/>
      <c r="F26" s="54"/>
      <c r="G26" s="19" t="str">
        <f t="shared" si="2"/>
        <v/>
      </c>
      <c r="H26" s="19" t="str">
        <f t="shared" si="3"/>
        <v/>
      </c>
      <c r="I26" s="19" t="str">
        <f t="shared" si="4"/>
        <v/>
      </c>
      <c r="J26" s="40" t="str">
        <f t="shared" si="11"/>
        <v/>
      </c>
      <c r="K26" s="41" t="str">
        <f t="shared" si="12"/>
        <v/>
      </c>
      <c r="L26" s="42" t="str">
        <f t="shared" si="13"/>
        <v/>
      </c>
      <c r="M26" s="40" t="str">
        <f t="shared" si="14"/>
        <v/>
      </c>
      <c r="N26" s="41" t="str">
        <f t="shared" si="15"/>
        <v/>
      </c>
      <c r="O26" s="42" t="str">
        <f t="shared" si="16"/>
        <v/>
      </c>
      <c r="P26" s="36"/>
      <c r="Q26" s="36"/>
      <c r="R26" s="36"/>
    </row>
    <row r="27" spans="1:18">
      <c r="A27" s="7">
        <v>19</v>
      </c>
      <c r="B27" s="87"/>
      <c r="C27" s="43"/>
      <c r="D27" s="52"/>
      <c r="E27" s="53"/>
      <c r="F27" s="54"/>
      <c r="G27" s="19" t="str">
        <f t="shared" si="2"/>
        <v/>
      </c>
      <c r="H27" s="19" t="str">
        <f t="shared" si="3"/>
        <v/>
      </c>
      <c r="I27" s="19" t="str">
        <f t="shared" si="4"/>
        <v/>
      </c>
      <c r="J27" s="40" t="str">
        <f t="shared" si="11"/>
        <v/>
      </c>
      <c r="K27" s="41" t="str">
        <f t="shared" si="12"/>
        <v/>
      </c>
      <c r="L27" s="42" t="str">
        <f t="shared" si="13"/>
        <v/>
      </c>
      <c r="M27" s="40" t="str">
        <f t="shared" si="14"/>
        <v/>
      </c>
      <c r="N27" s="41" t="str">
        <f t="shared" si="15"/>
        <v/>
      </c>
      <c r="O27" s="42" t="str">
        <f t="shared" si="16"/>
        <v/>
      </c>
      <c r="P27" s="36"/>
      <c r="Q27" s="36"/>
      <c r="R27" s="36"/>
    </row>
    <row r="28" spans="1:18">
      <c r="A28" s="7">
        <v>20</v>
      </c>
      <c r="B28" s="87"/>
      <c r="C28" s="43"/>
      <c r="D28" s="52"/>
      <c r="E28" s="53"/>
      <c r="F28" s="54"/>
      <c r="G28" s="19" t="str">
        <f t="shared" si="2"/>
        <v/>
      </c>
      <c r="H28" s="19" t="str">
        <f t="shared" si="3"/>
        <v/>
      </c>
      <c r="I28" s="19" t="str">
        <f t="shared" si="4"/>
        <v/>
      </c>
      <c r="J28" s="40" t="str">
        <f t="shared" si="11"/>
        <v/>
      </c>
      <c r="K28" s="41" t="str">
        <f t="shared" si="12"/>
        <v/>
      </c>
      <c r="L28" s="42" t="str">
        <f t="shared" si="13"/>
        <v/>
      </c>
      <c r="M28" s="40" t="str">
        <f t="shared" si="14"/>
        <v/>
      </c>
      <c r="N28" s="41" t="str">
        <f t="shared" si="15"/>
        <v/>
      </c>
      <c r="O28" s="42" t="str">
        <f t="shared" si="16"/>
        <v/>
      </c>
      <c r="P28" s="36"/>
      <c r="Q28" s="36"/>
      <c r="R28" s="36"/>
    </row>
    <row r="29" spans="1:18">
      <c r="A29" s="7">
        <v>21</v>
      </c>
      <c r="B29" s="87"/>
      <c r="C29" s="43"/>
      <c r="D29" s="52"/>
      <c r="E29" s="53"/>
      <c r="F29" s="54"/>
      <c r="G29" s="19" t="str">
        <f t="shared" si="2"/>
        <v/>
      </c>
      <c r="H29" s="19" t="str">
        <f t="shared" si="3"/>
        <v/>
      </c>
      <c r="I29" s="19" t="str">
        <f t="shared" si="4"/>
        <v/>
      </c>
      <c r="J29" s="40" t="str">
        <f t="shared" si="11"/>
        <v/>
      </c>
      <c r="K29" s="41" t="str">
        <f t="shared" si="12"/>
        <v/>
      </c>
      <c r="L29" s="42" t="str">
        <f t="shared" si="13"/>
        <v/>
      </c>
      <c r="M29" s="40" t="str">
        <f t="shared" si="14"/>
        <v/>
      </c>
      <c r="N29" s="41" t="str">
        <f t="shared" si="15"/>
        <v/>
      </c>
      <c r="O29" s="42" t="str">
        <f t="shared" si="16"/>
        <v/>
      </c>
      <c r="P29" s="36"/>
      <c r="Q29" s="36"/>
      <c r="R29" s="36"/>
    </row>
    <row r="30" spans="1:18">
      <c r="A30" s="7">
        <v>22</v>
      </c>
      <c r="B30" s="87"/>
      <c r="C30" s="43"/>
      <c r="D30" s="52"/>
      <c r="E30" s="53"/>
      <c r="F30" s="54"/>
      <c r="G30" s="19" t="str">
        <f t="shared" si="2"/>
        <v/>
      </c>
      <c r="H30" s="19" t="str">
        <f t="shared" si="3"/>
        <v/>
      </c>
      <c r="I30" s="19" t="str">
        <f t="shared" si="4"/>
        <v/>
      </c>
      <c r="J30" s="40" t="str">
        <f t="shared" si="11"/>
        <v/>
      </c>
      <c r="K30" s="41" t="str">
        <f t="shared" si="12"/>
        <v/>
      </c>
      <c r="L30" s="42" t="str">
        <f t="shared" si="13"/>
        <v/>
      </c>
      <c r="M30" s="40" t="str">
        <f t="shared" si="14"/>
        <v/>
      </c>
      <c r="N30" s="41" t="str">
        <f t="shared" si="15"/>
        <v/>
      </c>
      <c r="O30" s="42" t="str">
        <f t="shared" si="16"/>
        <v/>
      </c>
      <c r="P30" s="36"/>
      <c r="Q30" s="36"/>
      <c r="R30" s="36"/>
    </row>
    <row r="31" spans="1:18">
      <c r="A31" s="7">
        <v>23</v>
      </c>
      <c r="B31" s="87"/>
      <c r="C31" s="43"/>
      <c r="D31" s="52"/>
      <c r="E31" s="53"/>
      <c r="F31" s="54"/>
      <c r="G31" s="19" t="str">
        <f t="shared" si="2"/>
        <v/>
      </c>
      <c r="H31" s="19" t="str">
        <f t="shared" si="3"/>
        <v/>
      </c>
      <c r="I31" s="19" t="str">
        <f t="shared" si="4"/>
        <v/>
      </c>
      <c r="J31" s="40" t="str">
        <f t="shared" si="11"/>
        <v/>
      </c>
      <c r="K31" s="41" t="str">
        <f t="shared" si="12"/>
        <v/>
      </c>
      <c r="L31" s="42" t="str">
        <f t="shared" si="13"/>
        <v/>
      </c>
      <c r="M31" s="40" t="str">
        <f t="shared" si="14"/>
        <v/>
      </c>
      <c r="N31" s="41" t="str">
        <f t="shared" si="15"/>
        <v/>
      </c>
      <c r="O31" s="42" t="str">
        <f t="shared" si="16"/>
        <v/>
      </c>
      <c r="P31" s="36"/>
      <c r="Q31" s="36"/>
      <c r="R31" s="36"/>
    </row>
    <row r="32" spans="1:18">
      <c r="A32" s="7">
        <v>24</v>
      </c>
      <c r="B32" s="87"/>
      <c r="C32" s="43"/>
      <c r="D32" s="52"/>
      <c r="E32" s="53"/>
      <c r="F32" s="54"/>
      <c r="G32" s="19" t="str">
        <f t="shared" si="2"/>
        <v/>
      </c>
      <c r="H32" s="19" t="str">
        <f t="shared" si="3"/>
        <v/>
      </c>
      <c r="I32" s="19" t="str">
        <f t="shared" si="4"/>
        <v/>
      </c>
      <c r="J32" s="40" t="str">
        <f t="shared" si="11"/>
        <v/>
      </c>
      <c r="K32" s="41" t="str">
        <f t="shared" si="12"/>
        <v/>
      </c>
      <c r="L32" s="42" t="str">
        <f t="shared" si="13"/>
        <v/>
      </c>
      <c r="M32" s="40" t="str">
        <f t="shared" si="14"/>
        <v/>
      </c>
      <c r="N32" s="41" t="str">
        <f t="shared" si="15"/>
        <v/>
      </c>
      <c r="O32" s="42" t="str">
        <f t="shared" si="16"/>
        <v/>
      </c>
      <c r="P32" s="36"/>
      <c r="Q32" s="36"/>
      <c r="R32" s="36"/>
    </row>
    <row r="33" spans="1:18">
      <c r="A33" s="7">
        <v>25</v>
      </c>
      <c r="B33" s="87"/>
      <c r="C33" s="43"/>
      <c r="D33" s="52"/>
      <c r="E33" s="53"/>
      <c r="F33" s="54"/>
      <c r="G33" s="19" t="str">
        <f t="shared" si="2"/>
        <v/>
      </c>
      <c r="H33" s="19" t="str">
        <f t="shared" si="3"/>
        <v/>
      </c>
      <c r="I33" s="19" t="str">
        <f t="shared" si="4"/>
        <v/>
      </c>
      <c r="J33" s="40" t="str">
        <f t="shared" si="11"/>
        <v/>
      </c>
      <c r="K33" s="41" t="str">
        <f t="shared" si="12"/>
        <v/>
      </c>
      <c r="L33" s="42" t="str">
        <f t="shared" si="13"/>
        <v/>
      </c>
      <c r="M33" s="40" t="str">
        <f t="shared" si="14"/>
        <v/>
      </c>
      <c r="N33" s="41" t="str">
        <f t="shared" si="15"/>
        <v/>
      </c>
      <c r="O33" s="42" t="str">
        <f t="shared" si="16"/>
        <v/>
      </c>
      <c r="P33" s="36"/>
      <c r="Q33" s="36"/>
      <c r="R33" s="36"/>
    </row>
    <row r="34" spans="1:18">
      <c r="A34" s="7">
        <v>26</v>
      </c>
      <c r="B34" s="87"/>
      <c r="C34" s="43"/>
      <c r="D34" s="52"/>
      <c r="E34" s="53"/>
      <c r="F34" s="54"/>
      <c r="G34" s="19" t="str">
        <f t="shared" si="2"/>
        <v/>
      </c>
      <c r="H34" s="19" t="str">
        <f t="shared" si="3"/>
        <v/>
      </c>
      <c r="I34" s="19" t="str">
        <f t="shared" si="4"/>
        <v/>
      </c>
      <c r="J34" s="40" t="str">
        <f t="shared" si="11"/>
        <v/>
      </c>
      <c r="K34" s="41" t="str">
        <f t="shared" si="12"/>
        <v/>
      </c>
      <c r="L34" s="42" t="str">
        <f t="shared" si="13"/>
        <v/>
      </c>
      <c r="M34" s="40" t="str">
        <f t="shared" si="14"/>
        <v/>
      </c>
      <c r="N34" s="41" t="str">
        <f t="shared" si="15"/>
        <v/>
      </c>
      <c r="O34" s="42" t="str">
        <f t="shared" si="16"/>
        <v/>
      </c>
      <c r="P34" s="36"/>
      <c r="Q34" s="36"/>
      <c r="R34" s="36"/>
    </row>
    <row r="35" spans="1:18">
      <c r="A35" s="7">
        <v>27</v>
      </c>
      <c r="B35" s="87"/>
      <c r="C35" s="43"/>
      <c r="D35" s="52"/>
      <c r="E35" s="53"/>
      <c r="F35" s="54"/>
      <c r="G35" s="19" t="str">
        <f t="shared" si="2"/>
        <v/>
      </c>
      <c r="H35" s="19" t="str">
        <f t="shared" si="3"/>
        <v/>
      </c>
      <c r="I35" s="19" t="str">
        <f t="shared" si="4"/>
        <v/>
      </c>
      <c r="J35" s="40" t="str">
        <f t="shared" si="11"/>
        <v/>
      </c>
      <c r="K35" s="41" t="str">
        <f t="shared" si="12"/>
        <v/>
      </c>
      <c r="L35" s="42" t="str">
        <f t="shared" si="13"/>
        <v/>
      </c>
      <c r="M35" s="40" t="str">
        <f t="shared" si="14"/>
        <v/>
      </c>
      <c r="N35" s="41" t="str">
        <f t="shared" si="15"/>
        <v/>
      </c>
      <c r="O35" s="42" t="str">
        <f t="shared" si="16"/>
        <v/>
      </c>
      <c r="P35" s="36"/>
      <c r="Q35" s="36"/>
      <c r="R35" s="36"/>
    </row>
    <row r="36" spans="1:18">
      <c r="A36" s="7">
        <v>28</v>
      </c>
      <c r="B36" s="87"/>
      <c r="C36" s="43"/>
      <c r="D36" s="52"/>
      <c r="E36" s="53"/>
      <c r="F36" s="54"/>
      <c r="G36" s="19" t="str">
        <f t="shared" si="2"/>
        <v/>
      </c>
      <c r="H36" s="19" t="str">
        <f t="shared" si="3"/>
        <v/>
      </c>
      <c r="I36" s="19" t="str">
        <f t="shared" si="4"/>
        <v/>
      </c>
      <c r="J36" s="40" t="str">
        <f t="shared" si="11"/>
        <v/>
      </c>
      <c r="K36" s="41" t="str">
        <f t="shared" si="12"/>
        <v/>
      </c>
      <c r="L36" s="42" t="str">
        <f t="shared" si="13"/>
        <v/>
      </c>
      <c r="M36" s="40" t="str">
        <f t="shared" si="14"/>
        <v/>
      </c>
      <c r="N36" s="41" t="str">
        <f t="shared" si="15"/>
        <v/>
      </c>
      <c r="O36" s="42" t="str">
        <f t="shared" si="16"/>
        <v/>
      </c>
      <c r="P36" s="36"/>
      <c r="Q36" s="36"/>
      <c r="R36" s="36"/>
    </row>
    <row r="37" spans="1:18">
      <c r="A37" s="7">
        <v>29</v>
      </c>
      <c r="B37" s="87"/>
      <c r="C37" s="43"/>
      <c r="D37" s="52"/>
      <c r="E37" s="53"/>
      <c r="F37" s="54"/>
      <c r="G37" s="19" t="str">
        <f t="shared" si="2"/>
        <v/>
      </c>
      <c r="H37" s="19" t="str">
        <f t="shared" si="3"/>
        <v/>
      </c>
      <c r="I37" s="19" t="str">
        <f t="shared" si="4"/>
        <v/>
      </c>
      <c r="J37" s="40" t="str">
        <f t="shared" si="11"/>
        <v/>
      </c>
      <c r="K37" s="41" t="str">
        <f t="shared" si="12"/>
        <v/>
      </c>
      <c r="L37" s="42" t="str">
        <f t="shared" si="13"/>
        <v/>
      </c>
      <c r="M37" s="40" t="str">
        <f t="shared" si="14"/>
        <v/>
      </c>
      <c r="N37" s="41" t="str">
        <f t="shared" si="15"/>
        <v/>
      </c>
      <c r="O37" s="42" t="str">
        <f t="shared" si="16"/>
        <v/>
      </c>
      <c r="P37" s="36"/>
      <c r="Q37" s="36"/>
      <c r="R37" s="36"/>
    </row>
    <row r="38" spans="1:18">
      <c r="A38" s="7">
        <v>30</v>
      </c>
      <c r="B38" s="87"/>
      <c r="C38" s="43"/>
      <c r="D38" s="52"/>
      <c r="E38" s="53"/>
      <c r="F38" s="54"/>
      <c r="G38" s="19" t="str">
        <f t="shared" si="2"/>
        <v/>
      </c>
      <c r="H38" s="19" t="str">
        <f t="shared" si="3"/>
        <v/>
      </c>
      <c r="I38" s="19" t="str">
        <f t="shared" si="4"/>
        <v/>
      </c>
      <c r="J38" s="40" t="str">
        <f t="shared" si="11"/>
        <v/>
      </c>
      <c r="K38" s="41" t="str">
        <f t="shared" si="12"/>
        <v/>
      </c>
      <c r="L38" s="42" t="str">
        <f t="shared" si="13"/>
        <v/>
      </c>
      <c r="M38" s="40" t="str">
        <f t="shared" si="14"/>
        <v/>
      </c>
      <c r="N38" s="41" t="str">
        <f t="shared" si="15"/>
        <v/>
      </c>
      <c r="O38" s="42" t="str">
        <f t="shared" si="16"/>
        <v/>
      </c>
      <c r="P38" s="36"/>
      <c r="Q38" s="36"/>
      <c r="R38" s="36"/>
    </row>
    <row r="39" spans="1:18">
      <c r="A39" s="7">
        <v>31</v>
      </c>
      <c r="B39" s="87"/>
      <c r="C39" s="43"/>
      <c r="D39" s="52"/>
      <c r="E39" s="53"/>
      <c r="F39" s="54"/>
      <c r="G39" s="19" t="str">
        <f t="shared" si="2"/>
        <v/>
      </c>
      <c r="H39" s="19" t="str">
        <f t="shared" si="3"/>
        <v/>
      </c>
      <c r="I39" s="19" t="str">
        <f t="shared" si="4"/>
        <v/>
      </c>
      <c r="J39" s="40" t="str">
        <f t="shared" si="11"/>
        <v/>
      </c>
      <c r="K39" s="41" t="str">
        <f t="shared" si="12"/>
        <v/>
      </c>
      <c r="L39" s="42" t="str">
        <f t="shared" si="13"/>
        <v/>
      </c>
      <c r="M39" s="40" t="str">
        <f t="shared" si="14"/>
        <v/>
      </c>
      <c r="N39" s="41" t="str">
        <f t="shared" si="15"/>
        <v/>
      </c>
      <c r="O39" s="42" t="str">
        <f t="shared" si="16"/>
        <v/>
      </c>
      <c r="P39" s="36"/>
      <c r="Q39" s="36"/>
      <c r="R39" s="36"/>
    </row>
    <row r="40" spans="1:18">
      <c r="A40" s="7">
        <v>32</v>
      </c>
      <c r="B40" s="87"/>
      <c r="C40" s="43"/>
      <c r="D40" s="52"/>
      <c r="E40" s="53"/>
      <c r="F40" s="54"/>
      <c r="G40" s="19" t="str">
        <f t="shared" si="2"/>
        <v/>
      </c>
      <c r="H40" s="19" t="str">
        <f t="shared" si="3"/>
        <v/>
      </c>
      <c r="I40" s="19" t="str">
        <f t="shared" si="4"/>
        <v/>
      </c>
      <c r="J40" s="40" t="str">
        <f t="shared" si="11"/>
        <v/>
      </c>
      <c r="K40" s="41" t="str">
        <f t="shared" si="12"/>
        <v/>
      </c>
      <c r="L40" s="42" t="str">
        <f t="shared" si="13"/>
        <v/>
      </c>
      <c r="M40" s="40" t="str">
        <f t="shared" si="14"/>
        <v/>
      </c>
      <c r="N40" s="41" t="str">
        <f t="shared" si="15"/>
        <v/>
      </c>
      <c r="O40" s="42" t="str">
        <f t="shared" si="16"/>
        <v/>
      </c>
      <c r="P40" s="36"/>
      <c r="Q40" s="36"/>
      <c r="R40" s="36"/>
    </row>
    <row r="41" spans="1:18">
      <c r="A41" s="7">
        <v>33</v>
      </c>
      <c r="B41" s="87"/>
      <c r="C41" s="43"/>
      <c r="D41" s="52"/>
      <c r="E41" s="53"/>
      <c r="F41" s="54"/>
      <c r="G41" s="19" t="str">
        <f t="shared" si="2"/>
        <v/>
      </c>
      <c r="H41" s="19" t="str">
        <f t="shared" si="3"/>
        <v/>
      </c>
      <c r="I41" s="19" t="str">
        <f t="shared" si="4"/>
        <v/>
      </c>
      <c r="J41" s="40" t="str">
        <f t="shared" si="11"/>
        <v/>
      </c>
      <c r="K41" s="41" t="str">
        <f t="shared" si="12"/>
        <v/>
      </c>
      <c r="L41" s="42" t="str">
        <f t="shared" si="13"/>
        <v/>
      </c>
      <c r="M41" s="40" t="str">
        <f t="shared" si="14"/>
        <v/>
      </c>
      <c r="N41" s="41" t="str">
        <f t="shared" si="15"/>
        <v/>
      </c>
      <c r="O41" s="42" t="str">
        <f t="shared" si="16"/>
        <v/>
      </c>
      <c r="P41" s="36"/>
      <c r="Q41" s="36"/>
      <c r="R41" s="36"/>
    </row>
    <row r="42" spans="1:18">
      <c r="A42" s="7">
        <v>34</v>
      </c>
      <c r="B42" s="87"/>
      <c r="C42" s="43"/>
      <c r="D42" s="52"/>
      <c r="E42" s="53"/>
      <c r="F42" s="54"/>
      <c r="G42" s="19" t="str">
        <f t="shared" si="2"/>
        <v/>
      </c>
      <c r="H42" s="19" t="str">
        <f t="shared" si="3"/>
        <v/>
      </c>
      <c r="I42" s="19" t="str">
        <f t="shared" si="4"/>
        <v/>
      </c>
      <c r="J42" s="40" t="str">
        <f t="shared" si="11"/>
        <v/>
      </c>
      <c r="K42" s="41" t="str">
        <f t="shared" si="12"/>
        <v/>
      </c>
      <c r="L42" s="42" t="str">
        <f t="shared" si="13"/>
        <v/>
      </c>
      <c r="M42" s="40" t="str">
        <f>IF(D42="","",J42*D42)</f>
        <v/>
      </c>
      <c r="N42" s="41" t="str">
        <f t="shared" si="15"/>
        <v/>
      </c>
      <c r="O42" s="42" t="str">
        <f t="shared" si="16"/>
        <v/>
      </c>
      <c r="P42" s="36"/>
      <c r="Q42" s="36"/>
      <c r="R42" s="36"/>
    </row>
    <row r="43" spans="1:18">
      <c r="A43" s="3">
        <v>35</v>
      </c>
      <c r="B43" s="87"/>
      <c r="C43" s="43"/>
      <c r="D43" s="52"/>
      <c r="E43" s="53"/>
      <c r="F43" s="54"/>
      <c r="G43" s="19" t="str">
        <f>IF(D43="","",G42+M43)</f>
        <v/>
      </c>
      <c r="H43" s="19" t="str">
        <f t="shared" ref="H43:I43" si="17">IF(E43="","",H42+N43)</f>
        <v/>
      </c>
      <c r="I43" s="19" t="str">
        <f t="shared" si="17"/>
        <v/>
      </c>
      <c r="J43" s="40" t="str">
        <f t="shared" si="11"/>
        <v/>
      </c>
      <c r="K43" s="41" t="str">
        <f t="shared" si="12"/>
        <v/>
      </c>
      <c r="L43" s="42" t="str">
        <f t="shared" si="13"/>
        <v/>
      </c>
      <c r="M43" s="40" t="str">
        <f t="shared" si="14"/>
        <v/>
      </c>
      <c r="N43" s="41" t="str">
        <f t="shared" si="15"/>
        <v/>
      </c>
      <c r="O43" s="42" t="str">
        <f t="shared" si="16"/>
        <v/>
      </c>
    </row>
    <row r="44" spans="1:18">
      <c r="A44" s="7">
        <v>36</v>
      </c>
      <c r="B44" s="87"/>
      <c r="C44" s="43"/>
      <c r="D44" s="52"/>
      <c r="E44" s="53"/>
      <c r="F44" s="54"/>
      <c r="G44" s="19" t="str">
        <f t="shared" ref="G44:G58" si="18">IF(D44="","",G43+M44)</f>
        <v/>
      </c>
      <c r="H44" s="19" t="str">
        <f t="shared" ref="H44:H58" si="19">IF(E44="","",H43+N44)</f>
        <v/>
      </c>
      <c r="I44" s="19" t="str">
        <f t="shared" ref="I44:I58" si="20">IF(F44="","",I43+O44)</f>
        <v/>
      </c>
      <c r="J44" s="40" t="str">
        <f>IF(G43="","",G43*0.03)</f>
        <v/>
      </c>
      <c r="K44" s="41" t="str">
        <f t="shared" si="12"/>
        <v/>
      </c>
      <c r="L44" s="42" t="str">
        <f t="shared" si="13"/>
        <v/>
      </c>
      <c r="M44" s="40" t="str">
        <f>IF(D44="","",J44*D44)</f>
        <v/>
      </c>
      <c r="N44" s="41" t="str">
        <f t="shared" si="15"/>
        <v/>
      </c>
      <c r="O44" s="42" t="str">
        <f t="shared" si="16"/>
        <v/>
      </c>
    </row>
    <row r="45" spans="1:18">
      <c r="A45" s="7">
        <v>37</v>
      </c>
      <c r="B45" s="87"/>
      <c r="C45" s="43"/>
      <c r="D45" s="52"/>
      <c r="E45" s="53"/>
      <c r="F45" s="54"/>
      <c r="G45" s="19" t="str">
        <f t="shared" si="18"/>
        <v/>
      </c>
      <c r="H45" s="19" t="str">
        <f t="shared" si="19"/>
        <v/>
      </c>
      <c r="I45" s="19" t="str">
        <f t="shared" si="20"/>
        <v/>
      </c>
      <c r="J45" s="40" t="str">
        <f t="shared" si="11"/>
        <v/>
      </c>
      <c r="K45" s="41" t="str">
        <f t="shared" si="12"/>
        <v/>
      </c>
      <c r="L45" s="42" t="str">
        <f t="shared" si="13"/>
        <v/>
      </c>
      <c r="M45" s="40" t="str">
        <f t="shared" si="14"/>
        <v/>
      </c>
      <c r="N45" s="41" t="str">
        <f t="shared" si="15"/>
        <v/>
      </c>
      <c r="O45" s="42" t="str">
        <f t="shared" si="16"/>
        <v/>
      </c>
    </row>
    <row r="46" spans="1:18">
      <c r="A46" s="7">
        <v>38</v>
      </c>
      <c r="B46" s="87"/>
      <c r="C46" s="43"/>
      <c r="D46" s="52"/>
      <c r="E46" s="53"/>
      <c r="F46" s="54"/>
      <c r="G46" s="19" t="str">
        <f t="shared" si="18"/>
        <v/>
      </c>
      <c r="H46" s="19" t="str">
        <f t="shared" si="19"/>
        <v/>
      </c>
      <c r="I46" s="19" t="str">
        <f t="shared" si="20"/>
        <v/>
      </c>
      <c r="J46" s="40" t="str">
        <f t="shared" si="11"/>
        <v/>
      </c>
      <c r="K46" s="41" t="str">
        <f t="shared" si="12"/>
        <v/>
      </c>
      <c r="L46" s="42" t="str">
        <f t="shared" si="13"/>
        <v/>
      </c>
      <c r="M46" s="40" t="str">
        <f t="shared" si="14"/>
        <v/>
      </c>
      <c r="N46" s="41" t="str">
        <f t="shared" si="15"/>
        <v/>
      </c>
      <c r="O46" s="42" t="str">
        <f t="shared" si="16"/>
        <v/>
      </c>
    </row>
    <row r="47" spans="1:18">
      <c r="A47" s="7">
        <v>39</v>
      </c>
      <c r="B47" s="87"/>
      <c r="C47" s="43"/>
      <c r="D47" s="52"/>
      <c r="E47" s="53"/>
      <c r="F47" s="54"/>
      <c r="G47" s="19" t="str">
        <f t="shared" si="18"/>
        <v/>
      </c>
      <c r="H47" s="19" t="str">
        <f t="shared" si="19"/>
        <v/>
      </c>
      <c r="I47" s="19" t="str">
        <f t="shared" si="20"/>
        <v/>
      </c>
      <c r="J47" s="40" t="str">
        <f t="shared" si="11"/>
        <v/>
      </c>
      <c r="K47" s="41" t="str">
        <f t="shared" si="12"/>
        <v/>
      </c>
      <c r="L47" s="42" t="str">
        <f t="shared" si="13"/>
        <v/>
      </c>
      <c r="M47" s="40" t="str">
        <f t="shared" si="14"/>
        <v/>
      </c>
      <c r="N47" s="41" t="str">
        <f t="shared" si="15"/>
        <v/>
      </c>
      <c r="O47" s="42" t="str">
        <f t="shared" si="16"/>
        <v/>
      </c>
    </row>
    <row r="48" spans="1:18">
      <c r="A48" s="7">
        <v>40</v>
      </c>
      <c r="B48" s="87"/>
      <c r="C48" s="43"/>
      <c r="D48" s="52"/>
      <c r="E48" s="53"/>
      <c r="F48" s="54"/>
      <c r="G48" s="19" t="str">
        <f t="shared" si="18"/>
        <v/>
      </c>
      <c r="H48" s="19" t="str">
        <f t="shared" si="19"/>
        <v/>
      </c>
      <c r="I48" s="19" t="str">
        <f t="shared" si="20"/>
        <v/>
      </c>
      <c r="J48" s="40" t="str">
        <f t="shared" si="11"/>
        <v/>
      </c>
      <c r="K48" s="41" t="str">
        <f t="shared" si="12"/>
        <v/>
      </c>
      <c r="L48" s="42" t="str">
        <f t="shared" si="13"/>
        <v/>
      </c>
      <c r="M48" s="40" t="str">
        <f t="shared" si="14"/>
        <v/>
      </c>
      <c r="N48" s="41" t="str">
        <f t="shared" si="15"/>
        <v/>
      </c>
      <c r="O48" s="42" t="str">
        <f t="shared" si="16"/>
        <v/>
      </c>
    </row>
    <row r="49" spans="1:15">
      <c r="A49" s="7">
        <v>41</v>
      </c>
      <c r="B49" s="87"/>
      <c r="C49" s="43"/>
      <c r="D49" s="52"/>
      <c r="E49" s="53"/>
      <c r="F49" s="54"/>
      <c r="G49" s="19" t="str">
        <f t="shared" si="18"/>
        <v/>
      </c>
      <c r="H49" s="19" t="str">
        <f t="shared" si="19"/>
        <v/>
      </c>
      <c r="I49" s="19" t="str">
        <f t="shared" si="20"/>
        <v/>
      </c>
      <c r="J49" s="40" t="str">
        <f t="shared" si="11"/>
        <v/>
      </c>
      <c r="K49" s="41" t="str">
        <f t="shared" si="12"/>
        <v/>
      </c>
      <c r="L49" s="42" t="str">
        <f t="shared" si="13"/>
        <v/>
      </c>
      <c r="M49" s="40" t="str">
        <f t="shared" si="14"/>
        <v/>
      </c>
      <c r="N49" s="41" t="str">
        <f t="shared" si="15"/>
        <v/>
      </c>
      <c r="O49" s="42" t="str">
        <f t="shared" si="16"/>
        <v/>
      </c>
    </row>
    <row r="50" spans="1:15">
      <c r="A50" s="7">
        <v>42</v>
      </c>
      <c r="B50" s="87"/>
      <c r="C50" s="43"/>
      <c r="D50" s="52"/>
      <c r="E50" s="53"/>
      <c r="F50" s="54"/>
      <c r="G50" s="19" t="str">
        <f t="shared" si="18"/>
        <v/>
      </c>
      <c r="H50" s="19" t="str">
        <f t="shared" si="19"/>
        <v/>
      </c>
      <c r="I50" s="19" t="str">
        <f t="shared" si="20"/>
        <v/>
      </c>
      <c r="J50" s="40" t="str">
        <f t="shared" si="11"/>
        <v/>
      </c>
      <c r="K50" s="41" t="str">
        <f t="shared" si="12"/>
        <v/>
      </c>
      <c r="L50" s="42" t="str">
        <f t="shared" si="13"/>
        <v/>
      </c>
      <c r="M50" s="40" t="str">
        <f t="shared" si="14"/>
        <v/>
      </c>
      <c r="N50" s="41" t="str">
        <f t="shared" si="15"/>
        <v/>
      </c>
      <c r="O50" s="42" t="str">
        <f t="shared" si="16"/>
        <v/>
      </c>
    </row>
    <row r="51" spans="1:15">
      <c r="A51" s="7">
        <v>43</v>
      </c>
      <c r="B51" s="87"/>
      <c r="C51" s="43"/>
      <c r="D51" s="52"/>
      <c r="E51" s="53"/>
      <c r="F51" s="54"/>
      <c r="G51" s="19" t="str">
        <f t="shared" si="18"/>
        <v/>
      </c>
      <c r="H51" s="19" t="str">
        <f t="shared" si="19"/>
        <v/>
      </c>
      <c r="I51" s="19" t="str">
        <f t="shared" si="20"/>
        <v/>
      </c>
      <c r="J51" s="40" t="str">
        <f t="shared" si="11"/>
        <v/>
      </c>
      <c r="K51" s="41" t="str">
        <f t="shared" si="12"/>
        <v/>
      </c>
      <c r="L51" s="42" t="str">
        <f t="shared" si="13"/>
        <v/>
      </c>
      <c r="M51" s="40" t="str">
        <f t="shared" si="14"/>
        <v/>
      </c>
      <c r="N51" s="41" t="str">
        <f t="shared" si="15"/>
        <v/>
      </c>
      <c r="O51" s="42" t="str">
        <f t="shared" si="16"/>
        <v/>
      </c>
    </row>
    <row r="52" spans="1:15">
      <c r="A52" s="7">
        <v>44</v>
      </c>
      <c r="B52" s="87"/>
      <c r="C52" s="43"/>
      <c r="D52" s="52"/>
      <c r="E52" s="53"/>
      <c r="F52" s="54"/>
      <c r="G52" s="19" t="str">
        <f t="shared" si="18"/>
        <v/>
      </c>
      <c r="H52" s="19" t="str">
        <f t="shared" si="19"/>
        <v/>
      </c>
      <c r="I52" s="19" t="str">
        <f t="shared" si="20"/>
        <v/>
      </c>
      <c r="J52" s="40" t="str">
        <f t="shared" si="11"/>
        <v/>
      </c>
      <c r="K52" s="41" t="str">
        <f t="shared" si="12"/>
        <v/>
      </c>
      <c r="L52" s="42" t="str">
        <f t="shared" si="13"/>
        <v/>
      </c>
      <c r="M52" s="40" t="str">
        <f t="shared" si="14"/>
        <v/>
      </c>
      <c r="N52" s="41" t="str">
        <f t="shared" si="15"/>
        <v/>
      </c>
      <c r="O52" s="42" t="str">
        <f t="shared" si="16"/>
        <v/>
      </c>
    </row>
    <row r="53" spans="1:15">
      <c r="A53" s="7">
        <v>45</v>
      </c>
      <c r="B53" s="87"/>
      <c r="C53" s="43"/>
      <c r="D53" s="52"/>
      <c r="E53" s="53"/>
      <c r="F53" s="54"/>
      <c r="G53" s="19" t="str">
        <f t="shared" si="18"/>
        <v/>
      </c>
      <c r="H53" s="19" t="str">
        <f t="shared" si="19"/>
        <v/>
      </c>
      <c r="I53" s="19" t="str">
        <f t="shared" si="20"/>
        <v/>
      </c>
      <c r="J53" s="40" t="str">
        <f t="shared" si="11"/>
        <v/>
      </c>
      <c r="K53" s="41" t="str">
        <f t="shared" si="12"/>
        <v/>
      </c>
      <c r="L53" s="42" t="str">
        <f t="shared" si="13"/>
        <v/>
      </c>
      <c r="M53" s="40" t="str">
        <f t="shared" si="14"/>
        <v/>
      </c>
      <c r="N53" s="41" t="str">
        <f t="shared" si="15"/>
        <v/>
      </c>
      <c r="O53" s="42" t="str">
        <f t="shared" si="16"/>
        <v/>
      </c>
    </row>
    <row r="54" spans="1:15">
      <c r="A54" s="7">
        <v>46</v>
      </c>
      <c r="B54" s="87"/>
      <c r="C54" s="43"/>
      <c r="D54" s="52"/>
      <c r="E54" s="53"/>
      <c r="F54" s="54"/>
      <c r="G54" s="19" t="str">
        <f t="shared" si="18"/>
        <v/>
      </c>
      <c r="H54" s="19" t="str">
        <f t="shared" si="19"/>
        <v/>
      </c>
      <c r="I54" s="19" t="str">
        <f t="shared" si="20"/>
        <v/>
      </c>
      <c r="J54" s="40" t="str">
        <f t="shared" si="11"/>
        <v/>
      </c>
      <c r="K54" s="41" t="str">
        <f t="shared" si="12"/>
        <v/>
      </c>
      <c r="L54" s="42" t="str">
        <f t="shared" si="13"/>
        <v/>
      </c>
      <c r="M54" s="40" t="str">
        <f t="shared" si="14"/>
        <v/>
      </c>
      <c r="N54" s="41" t="str">
        <f t="shared" si="15"/>
        <v/>
      </c>
      <c r="O54" s="42" t="str">
        <f t="shared" si="16"/>
        <v/>
      </c>
    </row>
    <row r="55" spans="1:15">
      <c r="A55" s="7">
        <v>47</v>
      </c>
      <c r="B55" s="87"/>
      <c r="C55" s="43"/>
      <c r="D55" s="52"/>
      <c r="E55" s="53"/>
      <c r="F55" s="54"/>
      <c r="G55" s="19" t="str">
        <f t="shared" si="18"/>
        <v/>
      </c>
      <c r="H55" s="19" t="str">
        <f t="shared" si="19"/>
        <v/>
      </c>
      <c r="I55" s="19" t="str">
        <f t="shared" si="20"/>
        <v/>
      </c>
      <c r="J55" s="40" t="str">
        <f t="shared" si="11"/>
        <v/>
      </c>
      <c r="K55" s="41" t="str">
        <f t="shared" si="12"/>
        <v/>
      </c>
      <c r="L55" s="42" t="str">
        <f t="shared" si="13"/>
        <v/>
      </c>
      <c r="M55" s="40" t="str">
        <f t="shared" si="14"/>
        <v/>
      </c>
      <c r="N55" s="41" t="str">
        <f t="shared" si="15"/>
        <v/>
      </c>
      <c r="O55" s="42" t="str">
        <f t="shared" si="16"/>
        <v/>
      </c>
    </row>
    <row r="56" spans="1:15">
      <c r="A56" s="7">
        <v>48</v>
      </c>
      <c r="B56" s="87"/>
      <c r="C56" s="43"/>
      <c r="D56" s="52"/>
      <c r="E56" s="53"/>
      <c r="F56" s="54"/>
      <c r="G56" s="19" t="str">
        <f t="shared" si="18"/>
        <v/>
      </c>
      <c r="H56" s="19" t="str">
        <f t="shared" si="19"/>
        <v/>
      </c>
      <c r="I56" s="19" t="str">
        <f t="shared" si="20"/>
        <v/>
      </c>
      <c r="J56" s="40" t="str">
        <f t="shared" si="11"/>
        <v/>
      </c>
      <c r="K56" s="41" t="str">
        <f t="shared" si="12"/>
        <v/>
      </c>
      <c r="L56" s="42" t="str">
        <f t="shared" si="13"/>
        <v/>
      </c>
      <c r="M56" s="40" t="str">
        <f t="shared" si="14"/>
        <v/>
      </c>
      <c r="N56" s="41" t="str">
        <f t="shared" si="15"/>
        <v/>
      </c>
      <c r="O56" s="42" t="str">
        <f t="shared" si="16"/>
        <v/>
      </c>
    </row>
    <row r="57" spans="1:15">
      <c r="A57" s="7">
        <v>49</v>
      </c>
      <c r="B57" s="87"/>
      <c r="C57" s="43"/>
      <c r="D57" s="52"/>
      <c r="E57" s="53"/>
      <c r="F57" s="54"/>
      <c r="G57" s="19" t="str">
        <f t="shared" si="18"/>
        <v/>
      </c>
      <c r="H57" s="19" t="str">
        <f t="shared" si="19"/>
        <v/>
      </c>
      <c r="I57" s="19" t="str">
        <f t="shared" si="20"/>
        <v/>
      </c>
      <c r="J57" s="40" t="str">
        <f t="shared" si="11"/>
        <v/>
      </c>
      <c r="K57" s="41" t="str">
        <f t="shared" si="12"/>
        <v/>
      </c>
      <c r="L57" s="42" t="str">
        <f t="shared" si="13"/>
        <v/>
      </c>
      <c r="M57" s="40" t="str">
        <f t="shared" si="14"/>
        <v/>
      </c>
      <c r="N57" s="41" t="str">
        <f t="shared" si="15"/>
        <v/>
      </c>
      <c r="O57" s="42" t="str">
        <f t="shared" si="16"/>
        <v/>
      </c>
    </row>
    <row r="58" spans="1:15" ht="19.5" thickBot="1">
      <c r="A58" s="7">
        <v>50</v>
      </c>
      <c r="B58" s="89"/>
      <c r="C58" s="47"/>
      <c r="D58" s="55"/>
      <c r="E58" s="56"/>
      <c r="F58" s="57"/>
      <c r="G58" s="19" t="str">
        <f t="shared" si="18"/>
        <v/>
      </c>
      <c r="H58" s="19" t="str">
        <f t="shared" si="19"/>
        <v/>
      </c>
      <c r="I58" s="19" t="str">
        <f t="shared" si="20"/>
        <v/>
      </c>
      <c r="J58" s="40" t="str">
        <f t="shared" si="11"/>
        <v/>
      </c>
      <c r="K58" s="41" t="str">
        <f t="shared" si="12"/>
        <v/>
      </c>
      <c r="L58" s="42" t="str">
        <f t="shared" si="13"/>
        <v/>
      </c>
      <c r="M58" s="40" t="str">
        <f t="shared" si="14"/>
        <v/>
      </c>
      <c r="N58" s="41" t="str">
        <f t="shared" si="15"/>
        <v/>
      </c>
      <c r="O58" s="42" t="str">
        <f t="shared" si="16"/>
        <v/>
      </c>
    </row>
    <row r="59" spans="1:15" ht="19.5" thickBot="1">
      <c r="A59" s="7"/>
      <c r="B59" s="98" t="s">
        <v>5</v>
      </c>
      <c r="C59" s="99"/>
      <c r="D59" s="5">
        <f>COUNTIF(D9:D58,1.27)</f>
        <v>12</v>
      </c>
      <c r="E59" s="5">
        <f>COUNTIF(E9:E58,1.5)</f>
        <v>12</v>
      </c>
      <c r="F59" s="6">
        <f>COUNTIF(F9:F58,2)</f>
        <v>11</v>
      </c>
      <c r="G59" s="64">
        <f>M59+G8</f>
        <v>1566283.2101406993</v>
      </c>
      <c r="H59" s="65">
        <f>N59+H8</f>
        <v>1695881.4327678669</v>
      </c>
      <c r="I59" s="66">
        <f>O59+I8</f>
        <v>1898298.5583354246</v>
      </c>
      <c r="J59" s="61" t="s">
        <v>29</v>
      </c>
      <c r="K59" s="62">
        <f>B58-B9</f>
        <v>-39866</v>
      </c>
      <c r="L59" s="63" t="s">
        <v>30</v>
      </c>
      <c r="M59" s="74">
        <f>SUM(M9:M58)</f>
        <v>566283.21014069929</v>
      </c>
      <c r="N59" s="75">
        <f>SUM(N9:N58)</f>
        <v>695881.43276786688</v>
      </c>
      <c r="O59" s="76">
        <f>SUM(O9:O58)</f>
        <v>898298.55833542463</v>
      </c>
    </row>
    <row r="60" spans="1:15" ht="19.5" thickBot="1">
      <c r="A60" s="7"/>
      <c r="B60" s="92" t="s">
        <v>6</v>
      </c>
      <c r="C60" s="93"/>
      <c r="D60" s="5">
        <f>COUNTIF(D9:D58,-1)</f>
        <v>0</v>
      </c>
      <c r="E60" s="5">
        <f>COUNTIF(E9:E58,-1)</f>
        <v>0</v>
      </c>
      <c r="F60" s="6">
        <f>COUNTIF(F9:F58,-1)</f>
        <v>0</v>
      </c>
      <c r="G60" s="90" t="s">
        <v>28</v>
      </c>
      <c r="H60" s="91"/>
      <c r="I60" s="97"/>
      <c r="J60" s="90" t="s">
        <v>31</v>
      </c>
      <c r="K60" s="91"/>
      <c r="L60" s="97"/>
      <c r="M60" s="7"/>
      <c r="N60" s="3"/>
      <c r="O60" s="4"/>
    </row>
    <row r="61" spans="1:15" ht="19.5" thickBot="1">
      <c r="A61" s="7"/>
      <c r="B61" s="92" t="s">
        <v>33</v>
      </c>
      <c r="C61" s="93"/>
      <c r="D61" s="5">
        <f>COUNTIF(D9:D58,0)</f>
        <v>3</v>
      </c>
      <c r="E61" s="5">
        <f>COUNTIF(E9:E58,0)</f>
        <v>3</v>
      </c>
      <c r="F61" s="5">
        <f>COUNTIF(F9:F58,0)</f>
        <v>4</v>
      </c>
      <c r="G61" s="70">
        <f>G59/G8</f>
        <v>1.5662832101406994</v>
      </c>
      <c r="H61" s="71">
        <f t="shared" ref="H61" si="21">H59/H8</f>
        <v>1.6958814327678668</v>
      </c>
      <c r="I61" s="72">
        <f>I59/I8</f>
        <v>1.8982985583354246</v>
      </c>
      <c r="J61" s="59">
        <f>(G61-100%)*30/K59</f>
        <v>-4.2613997652688959E-4</v>
      </c>
      <c r="K61" s="59">
        <f>(H61-100%)*30/K59</f>
        <v>-5.2366535351015917E-4</v>
      </c>
      <c r="L61" s="60">
        <f>(I61-100%)*30/K59</f>
        <v>-6.759884801601048E-4</v>
      </c>
      <c r="M61" s="8"/>
      <c r="N61" s="2"/>
      <c r="O61" s="9"/>
    </row>
    <row r="62" spans="1:15" ht="19.5" thickBot="1">
      <c r="A62" s="3"/>
      <c r="B62" s="90" t="s">
        <v>4</v>
      </c>
      <c r="C62" s="91"/>
      <c r="D62" s="73">
        <f t="shared" ref="D62:E62" si="22">D59/(D59+D60+D61)</f>
        <v>0.8</v>
      </c>
      <c r="E62" s="68">
        <f t="shared" si="22"/>
        <v>0.8</v>
      </c>
      <c r="F62" s="69">
        <f>F59/(F59+F60+F61)</f>
        <v>0.73333333333333328</v>
      </c>
    </row>
    <row r="64" spans="1:15">
      <c r="D64" s="67"/>
      <c r="E64" s="67"/>
      <c r="F64" s="67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DE79A3B5-4ACF-4162-9A2B-E849BE13E18D}">
          <x14:formula1>
            <xm:f>Sheet1!$A$2:$A$40</xm:f>
          </x14:formula1>
          <xm:sqref>C1</xm:sqref>
        </x14:dataValidation>
        <x14:dataValidation type="list" allowBlank="1" showInputMessage="1" showErrorMessage="1" xr:uid="{9010CFD5-3286-4CAA-B24F-B9C528D72789}">
          <x14:formula1>
            <xm:f>Sheet1!$B$3:$B$13</xm:f>
          </x14:formula1>
          <xm:sqref>C2</xm:sqref>
        </x14:dataValidation>
        <x14:dataValidation type="list" allowBlank="1" showInputMessage="1" showErrorMessage="1" xr:uid="{791B6336-F12F-44D8-9030-278B994C8A83}">
          <x14:formula1>
            <xm:f>Sheet1!$C$2:$C$4</xm:f>
          </x14:formula1>
          <xm:sqref>D9:D58</xm:sqref>
        </x14:dataValidation>
        <x14:dataValidation type="list" allowBlank="1" showInputMessage="1" showErrorMessage="1" xr:uid="{6D6DBF1B-75BA-46AF-9B84-BB804860F887}">
          <x14:formula1>
            <xm:f>Sheet1!$C$5:$C$7</xm:f>
          </x14:formula1>
          <xm:sqref>E9:E58</xm:sqref>
        </x14:dataValidation>
        <x14:dataValidation type="list" allowBlank="1" showInputMessage="1" showErrorMessage="1" xr:uid="{36D3F6C5-9A08-4A12-868D-4DC9FCFBBC17}">
          <x14:formula1>
            <xm:f>Sheet1!$C$8:$C$10</xm:f>
          </x14:formula1>
          <xm:sqref>F9:F58</xm:sqref>
        </x14:dataValidation>
        <x14:dataValidation type="list" allowBlank="1" showInputMessage="1" showErrorMessage="1" xr:uid="{A8BF1836-D768-44F3-A2A2-AC14EBAB4BAF}">
          <x14:formula1>
            <xm:f>Sheet1!$D$2:$D$8</xm:f>
          </x14:formula1>
          <xm:sqref>F1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I877"/>
  <sheetViews>
    <sheetView tabSelected="1" topLeftCell="A776" zoomScale="80" zoomScaleNormal="80" workbookViewId="0">
      <selection activeCell="A797" sqref="A797"/>
    </sheetView>
  </sheetViews>
  <sheetFormatPr defaultColWidth="8.125" defaultRowHeight="14.25"/>
  <cols>
    <col min="1" max="1" width="6.625" style="49" customWidth="1"/>
    <col min="2" max="2" width="12" style="48" customWidth="1"/>
    <col min="3" max="256" width="8.125" style="48"/>
    <col min="257" max="257" width="6.625" style="48" customWidth="1"/>
    <col min="258" max="258" width="7.25" style="48" customWidth="1"/>
    <col min="259" max="512" width="8.125" style="48"/>
    <col min="513" max="513" width="6.625" style="48" customWidth="1"/>
    <col min="514" max="514" width="7.25" style="48" customWidth="1"/>
    <col min="515" max="768" width="8.125" style="48"/>
    <col min="769" max="769" width="6.625" style="48" customWidth="1"/>
    <col min="770" max="770" width="7.25" style="48" customWidth="1"/>
    <col min="771" max="1024" width="8.125" style="48"/>
    <col min="1025" max="1025" width="6.625" style="48" customWidth="1"/>
    <col min="1026" max="1026" width="7.25" style="48" customWidth="1"/>
    <col min="1027" max="1280" width="8.125" style="48"/>
    <col min="1281" max="1281" width="6.625" style="48" customWidth="1"/>
    <col min="1282" max="1282" width="7.25" style="48" customWidth="1"/>
    <col min="1283" max="1536" width="8.125" style="48"/>
    <col min="1537" max="1537" width="6.625" style="48" customWidth="1"/>
    <col min="1538" max="1538" width="7.25" style="48" customWidth="1"/>
    <col min="1539" max="1792" width="8.125" style="48"/>
    <col min="1793" max="1793" width="6.625" style="48" customWidth="1"/>
    <col min="1794" max="1794" width="7.25" style="48" customWidth="1"/>
    <col min="1795" max="2048" width="8.125" style="48"/>
    <col min="2049" max="2049" width="6.625" style="48" customWidth="1"/>
    <col min="2050" max="2050" width="7.25" style="48" customWidth="1"/>
    <col min="2051" max="2304" width="8.125" style="48"/>
    <col min="2305" max="2305" width="6.625" style="48" customWidth="1"/>
    <col min="2306" max="2306" width="7.25" style="48" customWidth="1"/>
    <col min="2307" max="2560" width="8.125" style="48"/>
    <col min="2561" max="2561" width="6.625" style="48" customWidth="1"/>
    <col min="2562" max="2562" width="7.25" style="48" customWidth="1"/>
    <col min="2563" max="2816" width="8.125" style="48"/>
    <col min="2817" max="2817" width="6.625" style="48" customWidth="1"/>
    <col min="2818" max="2818" width="7.25" style="48" customWidth="1"/>
    <col min="2819" max="3072" width="8.125" style="48"/>
    <col min="3073" max="3073" width="6.625" style="48" customWidth="1"/>
    <col min="3074" max="3074" width="7.25" style="48" customWidth="1"/>
    <col min="3075" max="3328" width="8.125" style="48"/>
    <col min="3329" max="3329" width="6.625" style="48" customWidth="1"/>
    <col min="3330" max="3330" width="7.25" style="48" customWidth="1"/>
    <col min="3331" max="3584" width="8.125" style="48"/>
    <col min="3585" max="3585" width="6.625" style="48" customWidth="1"/>
    <col min="3586" max="3586" width="7.25" style="48" customWidth="1"/>
    <col min="3587" max="3840" width="8.125" style="48"/>
    <col min="3841" max="3841" width="6.625" style="48" customWidth="1"/>
    <col min="3842" max="3842" width="7.25" style="48" customWidth="1"/>
    <col min="3843" max="4096" width="8.125" style="48"/>
    <col min="4097" max="4097" width="6.625" style="48" customWidth="1"/>
    <col min="4098" max="4098" width="7.25" style="48" customWidth="1"/>
    <col min="4099" max="4352" width="8.125" style="48"/>
    <col min="4353" max="4353" width="6.625" style="48" customWidth="1"/>
    <col min="4354" max="4354" width="7.25" style="48" customWidth="1"/>
    <col min="4355" max="4608" width="8.125" style="48"/>
    <col min="4609" max="4609" width="6.625" style="48" customWidth="1"/>
    <col min="4610" max="4610" width="7.25" style="48" customWidth="1"/>
    <col min="4611" max="4864" width="8.125" style="48"/>
    <col min="4865" max="4865" width="6.625" style="48" customWidth="1"/>
    <col min="4866" max="4866" width="7.25" style="48" customWidth="1"/>
    <col min="4867" max="5120" width="8.125" style="48"/>
    <col min="5121" max="5121" width="6.625" style="48" customWidth="1"/>
    <col min="5122" max="5122" width="7.25" style="48" customWidth="1"/>
    <col min="5123" max="5376" width="8.125" style="48"/>
    <col min="5377" max="5377" width="6.625" style="48" customWidth="1"/>
    <col min="5378" max="5378" width="7.25" style="48" customWidth="1"/>
    <col min="5379" max="5632" width="8.125" style="48"/>
    <col min="5633" max="5633" width="6.625" style="48" customWidth="1"/>
    <col min="5634" max="5634" width="7.25" style="48" customWidth="1"/>
    <col min="5635" max="5888" width="8.125" style="48"/>
    <col min="5889" max="5889" width="6.625" style="48" customWidth="1"/>
    <col min="5890" max="5890" width="7.25" style="48" customWidth="1"/>
    <col min="5891" max="6144" width="8.125" style="48"/>
    <col min="6145" max="6145" width="6.625" style="48" customWidth="1"/>
    <col min="6146" max="6146" width="7.25" style="48" customWidth="1"/>
    <col min="6147" max="6400" width="8.125" style="48"/>
    <col min="6401" max="6401" width="6.625" style="48" customWidth="1"/>
    <col min="6402" max="6402" width="7.25" style="48" customWidth="1"/>
    <col min="6403" max="6656" width="8.125" style="48"/>
    <col min="6657" max="6657" width="6.625" style="48" customWidth="1"/>
    <col min="6658" max="6658" width="7.25" style="48" customWidth="1"/>
    <col min="6659" max="6912" width="8.125" style="48"/>
    <col min="6913" max="6913" width="6.625" style="48" customWidth="1"/>
    <col min="6914" max="6914" width="7.25" style="48" customWidth="1"/>
    <col min="6915" max="7168" width="8.125" style="48"/>
    <col min="7169" max="7169" width="6.625" style="48" customWidth="1"/>
    <col min="7170" max="7170" width="7.25" style="48" customWidth="1"/>
    <col min="7171" max="7424" width="8.125" style="48"/>
    <col min="7425" max="7425" width="6.625" style="48" customWidth="1"/>
    <col min="7426" max="7426" width="7.25" style="48" customWidth="1"/>
    <col min="7427" max="7680" width="8.125" style="48"/>
    <col min="7681" max="7681" width="6.625" style="48" customWidth="1"/>
    <col min="7682" max="7682" width="7.25" style="48" customWidth="1"/>
    <col min="7683" max="7936" width="8.125" style="48"/>
    <col min="7937" max="7937" width="6.625" style="48" customWidth="1"/>
    <col min="7938" max="7938" width="7.25" style="48" customWidth="1"/>
    <col min="7939" max="8192" width="8.125" style="48"/>
    <col min="8193" max="8193" width="6.625" style="48" customWidth="1"/>
    <col min="8194" max="8194" width="7.25" style="48" customWidth="1"/>
    <col min="8195" max="8448" width="8.125" style="48"/>
    <col min="8449" max="8449" width="6.625" style="48" customWidth="1"/>
    <col min="8450" max="8450" width="7.25" style="48" customWidth="1"/>
    <col min="8451" max="8704" width="8.125" style="48"/>
    <col min="8705" max="8705" width="6.625" style="48" customWidth="1"/>
    <col min="8706" max="8706" width="7.25" style="48" customWidth="1"/>
    <col min="8707" max="8960" width="8.125" style="48"/>
    <col min="8961" max="8961" width="6.625" style="48" customWidth="1"/>
    <col min="8962" max="8962" width="7.25" style="48" customWidth="1"/>
    <col min="8963" max="9216" width="8.125" style="48"/>
    <col min="9217" max="9217" width="6.625" style="48" customWidth="1"/>
    <col min="9218" max="9218" width="7.25" style="48" customWidth="1"/>
    <col min="9219" max="9472" width="8.125" style="48"/>
    <col min="9473" max="9473" width="6.625" style="48" customWidth="1"/>
    <col min="9474" max="9474" width="7.25" style="48" customWidth="1"/>
    <col min="9475" max="9728" width="8.125" style="48"/>
    <col min="9729" max="9729" width="6.625" style="48" customWidth="1"/>
    <col min="9730" max="9730" width="7.25" style="48" customWidth="1"/>
    <col min="9731" max="9984" width="8.125" style="48"/>
    <col min="9985" max="9985" width="6.625" style="48" customWidth="1"/>
    <col min="9986" max="9986" width="7.25" style="48" customWidth="1"/>
    <col min="9987" max="10240" width="8.125" style="48"/>
    <col min="10241" max="10241" width="6.625" style="48" customWidth="1"/>
    <col min="10242" max="10242" width="7.25" style="48" customWidth="1"/>
    <col min="10243" max="10496" width="8.125" style="48"/>
    <col min="10497" max="10497" width="6.625" style="48" customWidth="1"/>
    <col min="10498" max="10498" width="7.25" style="48" customWidth="1"/>
    <col min="10499" max="10752" width="8.125" style="48"/>
    <col min="10753" max="10753" width="6.625" style="48" customWidth="1"/>
    <col min="10754" max="10754" width="7.25" style="48" customWidth="1"/>
    <col min="10755" max="11008" width="8.125" style="48"/>
    <col min="11009" max="11009" width="6.625" style="48" customWidth="1"/>
    <col min="11010" max="11010" width="7.25" style="48" customWidth="1"/>
    <col min="11011" max="11264" width="8.125" style="48"/>
    <col min="11265" max="11265" width="6.625" style="48" customWidth="1"/>
    <col min="11266" max="11266" width="7.25" style="48" customWidth="1"/>
    <col min="11267" max="11520" width="8.125" style="48"/>
    <col min="11521" max="11521" width="6.625" style="48" customWidth="1"/>
    <col min="11522" max="11522" width="7.25" style="48" customWidth="1"/>
    <col min="11523" max="11776" width="8.125" style="48"/>
    <col min="11777" max="11777" width="6.625" style="48" customWidth="1"/>
    <col min="11778" max="11778" width="7.25" style="48" customWidth="1"/>
    <col min="11779" max="12032" width="8.125" style="48"/>
    <col min="12033" max="12033" width="6.625" style="48" customWidth="1"/>
    <col min="12034" max="12034" width="7.25" style="48" customWidth="1"/>
    <col min="12035" max="12288" width="8.125" style="48"/>
    <col min="12289" max="12289" width="6.625" style="48" customWidth="1"/>
    <col min="12290" max="12290" width="7.25" style="48" customWidth="1"/>
    <col min="12291" max="12544" width="8.125" style="48"/>
    <col min="12545" max="12545" width="6.625" style="48" customWidth="1"/>
    <col min="12546" max="12546" width="7.25" style="48" customWidth="1"/>
    <col min="12547" max="12800" width="8.125" style="48"/>
    <col min="12801" max="12801" width="6.625" style="48" customWidth="1"/>
    <col min="12802" max="12802" width="7.25" style="48" customWidth="1"/>
    <col min="12803" max="13056" width="8.125" style="48"/>
    <col min="13057" max="13057" width="6.625" style="48" customWidth="1"/>
    <col min="13058" max="13058" width="7.25" style="48" customWidth="1"/>
    <col min="13059" max="13312" width="8.125" style="48"/>
    <col min="13313" max="13313" width="6.625" style="48" customWidth="1"/>
    <col min="13314" max="13314" width="7.25" style="48" customWidth="1"/>
    <col min="13315" max="13568" width="8.125" style="48"/>
    <col min="13569" max="13569" width="6.625" style="48" customWidth="1"/>
    <col min="13570" max="13570" width="7.25" style="48" customWidth="1"/>
    <col min="13571" max="13824" width="8.125" style="48"/>
    <col min="13825" max="13825" width="6.625" style="48" customWidth="1"/>
    <col min="13826" max="13826" width="7.25" style="48" customWidth="1"/>
    <col min="13827" max="14080" width="8.125" style="48"/>
    <col min="14081" max="14081" width="6.625" style="48" customWidth="1"/>
    <col min="14082" max="14082" width="7.25" style="48" customWidth="1"/>
    <col min="14083" max="14336" width="8.125" style="48"/>
    <col min="14337" max="14337" width="6.625" style="48" customWidth="1"/>
    <col min="14338" max="14338" width="7.25" style="48" customWidth="1"/>
    <col min="14339" max="14592" width="8.125" style="48"/>
    <col min="14593" max="14593" width="6.625" style="48" customWidth="1"/>
    <col min="14594" max="14594" width="7.25" style="48" customWidth="1"/>
    <col min="14595" max="14848" width="8.125" style="48"/>
    <col min="14849" max="14849" width="6.625" style="48" customWidth="1"/>
    <col min="14850" max="14850" width="7.25" style="48" customWidth="1"/>
    <col min="14851" max="15104" width="8.125" style="48"/>
    <col min="15105" max="15105" width="6.625" style="48" customWidth="1"/>
    <col min="15106" max="15106" width="7.25" style="48" customWidth="1"/>
    <col min="15107" max="15360" width="8.125" style="48"/>
    <col min="15361" max="15361" width="6.625" style="48" customWidth="1"/>
    <col min="15362" max="15362" width="7.25" style="48" customWidth="1"/>
    <col min="15363" max="15616" width="8.125" style="48"/>
    <col min="15617" max="15617" width="6.625" style="48" customWidth="1"/>
    <col min="15618" max="15618" width="7.25" style="48" customWidth="1"/>
    <col min="15619" max="15872" width="8.125" style="48"/>
    <col min="15873" max="15873" width="6.625" style="48" customWidth="1"/>
    <col min="15874" max="15874" width="7.25" style="48" customWidth="1"/>
    <col min="15875" max="16128" width="8.125" style="48"/>
    <col min="16129" max="16129" width="6.625" style="48" customWidth="1"/>
    <col min="16130" max="16130" width="7.25" style="48" customWidth="1"/>
    <col min="16131" max="16384" width="8.125" style="48"/>
  </cols>
  <sheetData>
    <row r="1" spans="1:9">
      <c r="A1" s="49">
        <v>1</v>
      </c>
      <c r="I1" s="79"/>
    </row>
    <row r="54" spans="1:1">
      <c r="A54" s="49">
        <v>2</v>
      </c>
    </row>
    <row r="107" spans="1:1">
      <c r="A107" s="49">
        <v>3</v>
      </c>
    </row>
    <row r="160" spans="1:1">
      <c r="A160" s="49">
        <v>4</v>
      </c>
    </row>
    <row r="213" spans="1:1">
      <c r="A213" s="49">
        <v>5</v>
      </c>
    </row>
    <row r="266" spans="1:1">
      <c r="A266" s="49">
        <v>6</v>
      </c>
    </row>
    <row r="319" spans="1:1">
      <c r="A319" s="49">
        <v>7</v>
      </c>
    </row>
    <row r="372" spans="1:1">
      <c r="A372" s="49">
        <v>8</v>
      </c>
    </row>
    <row r="425" spans="1:1">
      <c r="A425" s="49">
        <v>9</v>
      </c>
    </row>
    <row r="478" spans="1:1">
      <c r="A478" s="49">
        <v>10</v>
      </c>
    </row>
    <row r="531" spans="1:1">
      <c r="A531" s="49">
        <v>11</v>
      </c>
    </row>
    <row r="584" spans="1:1">
      <c r="A584" s="49">
        <v>12</v>
      </c>
    </row>
    <row r="633" spans="1:1">
      <c r="A633" s="49">
        <v>11</v>
      </c>
    </row>
    <row r="637" spans="1:1">
      <c r="A637" s="49">
        <v>13</v>
      </c>
    </row>
    <row r="690" spans="1:1">
      <c r="A690" s="49">
        <v>14</v>
      </c>
    </row>
    <row r="743" spans="1:1">
      <c r="A743" s="49">
        <v>15</v>
      </c>
    </row>
    <row r="796" spans="1:1">
      <c r="A796" s="49">
        <v>16</v>
      </c>
    </row>
    <row r="817" spans="2:2">
      <c r="B817" s="80"/>
    </row>
    <row r="877" spans="2:2" ht="18.75">
      <c r="B877" s="85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2" sqref="A22:J29"/>
    </sheetView>
  </sheetViews>
  <sheetFormatPr defaultColWidth="8.125" defaultRowHeight="13.5"/>
  <cols>
    <col min="1" max="16384" width="8.125" style="48"/>
  </cols>
  <sheetData>
    <row r="1" spans="1:10">
      <c r="A1" s="48" t="s">
        <v>24</v>
      </c>
    </row>
    <row r="2" spans="1:10">
      <c r="A2" s="100"/>
      <c r="B2" s="101"/>
      <c r="C2" s="101"/>
      <c r="D2" s="101"/>
      <c r="E2" s="101"/>
      <c r="F2" s="101"/>
      <c r="G2" s="101"/>
      <c r="H2" s="101"/>
      <c r="I2" s="101"/>
      <c r="J2" s="101"/>
    </row>
    <row r="3" spans="1:10">
      <c r="A3" s="101"/>
      <c r="B3" s="101"/>
      <c r="C3" s="101"/>
      <c r="D3" s="101"/>
      <c r="E3" s="101"/>
      <c r="F3" s="101"/>
      <c r="G3" s="101"/>
      <c r="H3" s="101"/>
      <c r="I3" s="101"/>
      <c r="J3" s="101"/>
    </row>
    <row r="4" spans="1:10">
      <c r="A4" s="101"/>
      <c r="B4" s="101"/>
      <c r="C4" s="101"/>
      <c r="D4" s="101"/>
      <c r="E4" s="101"/>
      <c r="F4" s="101"/>
      <c r="G4" s="101"/>
      <c r="H4" s="101"/>
      <c r="I4" s="101"/>
      <c r="J4" s="101"/>
    </row>
    <row r="5" spans="1:10">
      <c r="A5" s="101"/>
      <c r="B5" s="101"/>
      <c r="C5" s="101"/>
      <c r="D5" s="101"/>
      <c r="E5" s="101"/>
      <c r="F5" s="101"/>
      <c r="G5" s="101"/>
      <c r="H5" s="101"/>
      <c r="I5" s="101"/>
      <c r="J5" s="101"/>
    </row>
    <row r="6" spans="1:10">
      <c r="A6" s="101"/>
      <c r="B6" s="101"/>
      <c r="C6" s="101"/>
      <c r="D6" s="101"/>
      <c r="E6" s="101"/>
      <c r="F6" s="101"/>
      <c r="G6" s="101"/>
      <c r="H6" s="101"/>
      <c r="I6" s="101"/>
      <c r="J6" s="101"/>
    </row>
    <row r="7" spans="1:10">
      <c r="A7" s="101"/>
      <c r="B7" s="101"/>
      <c r="C7" s="101"/>
      <c r="D7" s="101"/>
      <c r="E7" s="101"/>
      <c r="F7" s="101"/>
      <c r="G7" s="101"/>
      <c r="H7" s="101"/>
      <c r="I7" s="101"/>
      <c r="J7" s="101"/>
    </row>
    <row r="8" spans="1:10">
      <c r="A8" s="101"/>
      <c r="B8" s="101"/>
      <c r="C8" s="101"/>
      <c r="D8" s="101"/>
      <c r="E8" s="101"/>
      <c r="F8" s="101"/>
      <c r="G8" s="101"/>
      <c r="H8" s="101"/>
      <c r="I8" s="101"/>
      <c r="J8" s="101"/>
    </row>
    <row r="9" spans="1:10">
      <c r="A9" s="101"/>
      <c r="B9" s="101"/>
      <c r="C9" s="101"/>
      <c r="D9" s="101"/>
      <c r="E9" s="101"/>
      <c r="F9" s="101"/>
      <c r="G9" s="101"/>
      <c r="H9" s="101"/>
      <c r="I9" s="101"/>
      <c r="J9" s="101"/>
    </row>
    <row r="11" spans="1:10">
      <c r="A11" s="48" t="s">
        <v>25</v>
      </c>
    </row>
    <row r="12" spans="1:10">
      <c r="A12" s="102"/>
      <c r="B12" s="103"/>
      <c r="C12" s="103"/>
      <c r="D12" s="103"/>
      <c r="E12" s="103"/>
      <c r="F12" s="103"/>
      <c r="G12" s="103"/>
      <c r="H12" s="103"/>
      <c r="I12" s="103"/>
      <c r="J12" s="103"/>
    </row>
    <row r="13" spans="1:10">
      <c r="A13" s="103"/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0">
      <c r="A14" s="103"/>
      <c r="B14" s="103"/>
      <c r="C14" s="103"/>
      <c r="D14" s="103"/>
      <c r="E14" s="103"/>
      <c r="F14" s="103"/>
      <c r="G14" s="103"/>
      <c r="H14" s="103"/>
      <c r="I14" s="103"/>
      <c r="J14" s="103"/>
    </row>
    <row r="15" spans="1:10">
      <c r="A15" s="103"/>
      <c r="B15" s="103"/>
      <c r="C15" s="103"/>
      <c r="D15" s="103"/>
      <c r="E15" s="103"/>
      <c r="F15" s="103"/>
      <c r="G15" s="103"/>
      <c r="H15" s="103"/>
      <c r="I15" s="103"/>
      <c r="J15" s="103"/>
    </row>
    <row r="16" spans="1:10">
      <c r="A16" s="103"/>
      <c r="B16" s="103"/>
      <c r="C16" s="103"/>
      <c r="D16" s="103"/>
      <c r="E16" s="103"/>
      <c r="F16" s="103"/>
      <c r="G16" s="103"/>
      <c r="H16" s="103"/>
      <c r="I16" s="103"/>
      <c r="J16" s="103"/>
    </row>
    <row r="17" spans="1:10">
      <c r="A17" s="103"/>
      <c r="B17" s="103"/>
      <c r="C17" s="103"/>
      <c r="D17" s="103"/>
      <c r="E17" s="103"/>
      <c r="F17" s="103"/>
      <c r="G17" s="103"/>
      <c r="H17" s="103"/>
      <c r="I17" s="103"/>
      <c r="J17" s="103"/>
    </row>
    <row r="18" spans="1:10">
      <c r="A18" s="103"/>
      <c r="B18" s="103"/>
      <c r="C18" s="103"/>
      <c r="D18" s="103"/>
      <c r="E18" s="103"/>
      <c r="F18" s="103"/>
      <c r="G18" s="103"/>
      <c r="H18" s="103"/>
      <c r="I18" s="103"/>
      <c r="J18" s="103"/>
    </row>
    <row r="19" spans="1:10">
      <c r="A19" s="103"/>
      <c r="B19" s="103"/>
      <c r="C19" s="103"/>
      <c r="D19" s="103"/>
      <c r="E19" s="103"/>
      <c r="F19" s="103"/>
      <c r="G19" s="103"/>
      <c r="H19" s="103"/>
      <c r="I19" s="103"/>
      <c r="J19" s="103"/>
    </row>
    <row r="21" spans="1:10">
      <c r="A21" s="48" t="s">
        <v>26</v>
      </c>
    </row>
    <row r="22" spans="1:10">
      <c r="A22" s="102"/>
      <c r="B22" s="102"/>
      <c r="C22" s="102"/>
      <c r="D22" s="102"/>
      <c r="E22" s="102"/>
      <c r="F22" s="102"/>
      <c r="G22" s="102"/>
      <c r="H22" s="102"/>
      <c r="I22" s="102"/>
      <c r="J22" s="102"/>
    </row>
    <row r="23" spans="1:10">
      <c r="A23" s="102"/>
      <c r="B23" s="102"/>
      <c r="C23" s="102"/>
      <c r="D23" s="102"/>
      <c r="E23" s="102"/>
      <c r="F23" s="102"/>
      <c r="G23" s="102"/>
      <c r="H23" s="102"/>
      <c r="I23" s="102"/>
      <c r="J23" s="102"/>
    </row>
    <row r="24" spans="1:10">
      <c r="A24" s="102"/>
      <c r="B24" s="102"/>
      <c r="C24" s="102"/>
      <c r="D24" s="102"/>
      <c r="E24" s="102"/>
      <c r="F24" s="102"/>
      <c r="G24" s="102"/>
      <c r="H24" s="102"/>
      <c r="I24" s="102"/>
      <c r="J24" s="102"/>
    </row>
    <row r="25" spans="1:10">
      <c r="A25" s="102"/>
      <c r="B25" s="102"/>
      <c r="C25" s="102"/>
      <c r="D25" s="102"/>
      <c r="E25" s="102"/>
      <c r="F25" s="102"/>
      <c r="G25" s="102"/>
      <c r="H25" s="102"/>
      <c r="I25" s="102"/>
      <c r="J25" s="102"/>
    </row>
    <row r="26" spans="1:10">
      <c r="A26" s="102"/>
      <c r="B26" s="102"/>
      <c r="C26" s="102"/>
      <c r="D26" s="102"/>
      <c r="E26" s="102"/>
      <c r="F26" s="102"/>
      <c r="G26" s="102"/>
      <c r="H26" s="102"/>
      <c r="I26" s="102"/>
      <c r="J26" s="102"/>
    </row>
    <row r="27" spans="1:10">
      <c r="A27" s="102"/>
      <c r="B27" s="102"/>
      <c r="C27" s="102"/>
      <c r="D27" s="102"/>
      <c r="E27" s="102"/>
      <c r="F27" s="102"/>
      <c r="G27" s="102"/>
      <c r="H27" s="102"/>
      <c r="I27" s="102"/>
      <c r="J27" s="102"/>
    </row>
    <row r="28" spans="1:10">
      <c r="A28" s="102"/>
      <c r="B28" s="102"/>
      <c r="C28" s="102"/>
      <c r="D28" s="102"/>
      <c r="E28" s="102"/>
      <c r="F28" s="102"/>
      <c r="G28" s="102"/>
      <c r="H28" s="102"/>
      <c r="I28" s="102"/>
      <c r="J28" s="102"/>
    </row>
    <row r="29" spans="1:10">
      <c r="A29" s="102"/>
      <c r="B29" s="102"/>
      <c r="C29" s="102"/>
      <c r="D29" s="102"/>
      <c r="E29" s="102"/>
      <c r="F29" s="102"/>
      <c r="G29" s="102"/>
      <c r="H29" s="102"/>
      <c r="I29" s="102"/>
      <c r="J29" s="102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20" sqref="D20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6" t="s">
        <v>13</v>
      </c>
      <c r="B1" s="27"/>
      <c r="C1" s="28"/>
      <c r="D1" s="29"/>
      <c r="E1" s="28"/>
      <c r="F1" s="29"/>
      <c r="G1" s="28"/>
      <c r="H1" s="29"/>
    </row>
    <row r="2" spans="1:8">
      <c r="A2" s="30"/>
      <c r="B2" s="28"/>
      <c r="C2" s="28"/>
      <c r="D2" s="29"/>
      <c r="E2" s="28"/>
      <c r="F2" s="29"/>
      <c r="G2" s="28"/>
      <c r="H2" s="29"/>
    </row>
    <row r="3" spans="1:8">
      <c r="A3" s="31" t="s">
        <v>14</v>
      </c>
      <c r="B3" s="31" t="s">
        <v>15</v>
      </c>
      <c r="C3" s="31" t="s">
        <v>16</v>
      </c>
      <c r="D3" s="32" t="s">
        <v>17</v>
      </c>
      <c r="E3" s="31" t="s">
        <v>18</v>
      </c>
      <c r="F3" s="32" t="s">
        <v>17</v>
      </c>
      <c r="G3" s="31" t="s">
        <v>19</v>
      </c>
      <c r="H3" s="32" t="s">
        <v>17</v>
      </c>
    </row>
    <row r="4" spans="1:8">
      <c r="A4" s="33" t="s">
        <v>20</v>
      </c>
      <c r="B4" s="33" t="s">
        <v>34</v>
      </c>
      <c r="C4" s="33"/>
      <c r="D4" s="34"/>
      <c r="E4" s="33"/>
      <c r="F4" s="34"/>
      <c r="G4" s="33"/>
      <c r="H4" s="34"/>
    </row>
    <row r="5" spans="1:8">
      <c r="A5" s="33" t="s">
        <v>20</v>
      </c>
      <c r="B5" s="33"/>
      <c r="C5" s="33"/>
      <c r="D5" s="34"/>
      <c r="E5" s="33"/>
      <c r="F5" s="35"/>
      <c r="G5" s="33"/>
      <c r="H5" s="35"/>
    </row>
    <row r="6" spans="1:8">
      <c r="A6" s="33" t="s">
        <v>20</v>
      </c>
      <c r="B6" s="33"/>
      <c r="C6" s="33"/>
      <c r="D6" s="35"/>
      <c r="E6" s="33"/>
      <c r="F6" s="35"/>
      <c r="G6" s="33"/>
      <c r="H6" s="35"/>
    </row>
    <row r="7" spans="1:8">
      <c r="A7" s="33" t="s">
        <v>20</v>
      </c>
      <c r="B7" s="33"/>
      <c r="C7" s="33"/>
      <c r="D7" s="35"/>
      <c r="E7" s="33"/>
      <c r="F7" s="35"/>
      <c r="G7" s="33"/>
      <c r="H7" s="35"/>
    </row>
    <row r="8" spans="1:8">
      <c r="A8" s="33" t="s">
        <v>20</v>
      </c>
      <c r="B8" s="33"/>
      <c r="C8" s="33"/>
      <c r="D8" s="35"/>
      <c r="E8" s="33"/>
      <c r="F8" s="35"/>
      <c r="G8" s="33"/>
      <c r="H8" s="35"/>
    </row>
    <row r="9" spans="1:8">
      <c r="A9" s="33" t="s">
        <v>20</v>
      </c>
      <c r="B9" s="33"/>
      <c r="C9" s="33"/>
      <c r="D9" s="35"/>
      <c r="E9" s="33"/>
      <c r="F9" s="35"/>
      <c r="G9" s="33"/>
      <c r="H9" s="35"/>
    </row>
    <row r="10" spans="1:8">
      <c r="A10" s="33" t="s">
        <v>20</v>
      </c>
      <c r="B10" s="33"/>
      <c r="C10" s="33"/>
      <c r="D10" s="35"/>
      <c r="E10" s="33"/>
      <c r="F10" s="35"/>
      <c r="G10" s="33"/>
      <c r="H10" s="35"/>
    </row>
    <row r="11" spans="1:8">
      <c r="A11" s="33" t="s">
        <v>20</v>
      </c>
      <c r="B11" s="33"/>
      <c r="C11" s="33"/>
      <c r="D11" s="35"/>
      <c r="E11" s="33"/>
      <c r="F11" s="35"/>
      <c r="G11" s="33"/>
      <c r="H11" s="35"/>
    </row>
    <row r="12" spans="1:8">
      <c r="A12" s="30"/>
      <c r="B12" s="28"/>
      <c r="C12" s="28"/>
      <c r="D12" s="29"/>
      <c r="E12" s="28"/>
      <c r="F12" s="29"/>
      <c r="G12" s="28"/>
      <c r="H12" s="29"/>
    </row>
  </sheetData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2F33CB-2111-4765-808A-0CF8A68F1C1E}">
          <x14:formula1>
            <xm:f>Sheet1!$A$2:$A$21</xm:f>
          </x14:formula1>
          <xm:sqref>B4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F5A53-B37C-4AB3-8BA0-C69189FACCB8}">
  <dimension ref="A1:L21"/>
  <sheetViews>
    <sheetView workbookViewId="0">
      <selection activeCell="D4" sqref="D4"/>
    </sheetView>
  </sheetViews>
  <sheetFormatPr defaultRowHeight="18.75"/>
  <cols>
    <col min="1" max="1" width="9" customWidth="1"/>
  </cols>
  <sheetData>
    <row r="1" spans="1:12" ht="19.5" thickBot="1">
      <c r="A1" t="s">
        <v>7</v>
      </c>
      <c r="B1" t="s">
        <v>54</v>
      </c>
      <c r="C1" t="s">
        <v>63</v>
      </c>
      <c r="D1" t="s">
        <v>65</v>
      </c>
    </row>
    <row r="2" spans="1:12" ht="19.5" thickBot="1">
      <c r="A2" t="s">
        <v>34</v>
      </c>
      <c r="B2" t="s">
        <v>61</v>
      </c>
      <c r="C2">
        <v>1.27</v>
      </c>
      <c r="D2" t="s">
        <v>66</v>
      </c>
      <c r="I2" s="77"/>
      <c r="J2" s="78"/>
      <c r="K2" s="78"/>
      <c r="L2" s="78"/>
    </row>
    <row r="3" spans="1:12" ht="19.5" thickBot="1">
      <c r="A3" t="s">
        <v>35</v>
      </c>
      <c r="B3" t="s">
        <v>57</v>
      </c>
      <c r="C3">
        <v>-1</v>
      </c>
      <c r="D3" t="s">
        <v>67</v>
      </c>
      <c r="H3" s="77"/>
      <c r="I3" s="77"/>
      <c r="J3" s="78"/>
      <c r="K3" s="78"/>
      <c r="L3" s="78"/>
    </row>
    <row r="4" spans="1:12" ht="19.5" thickBot="1">
      <c r="A4" t="s">
        <v>36</v>
      </c>
      <c r="B4" t="s">
        <v>56</v>
      </c>
      <c r="C4">
        <v>0</v>
      </c>
      <c r="H4" s="77"/>
      <c r="I4" s="77"/>
      <c r="J4" s="78"/>
      <c r="K4" s="78"/>
      <c r="L4" s="78"/>
    </row>
    <row r="5" spans="1:12" ht="19.5" thickBot="1">
      <c r="A5" t="s">
        <v>37</v>
      </c>
      <c r="B5" t="s">
        <v>55</v>
      </c>
      <c r="C5">
        <v>1.5</v>
      </c>
      <c r="H5" s="77"/>
      <c r="I5" s="77"/>
      <c r="J5" s="78"/>
      <c r="K5" s="78"/>
      <c r="L5" s="78"/>
    </row>
    <row r="6" spans="1:12" ht="19.5" thickBot="1">
      <c r="A6" t="s">
        <v>38</v>
      </c>
      <c r="B6" t="s">
        <v>58</v>
      </c>
      <c r="C6">
        <v>-1</v>
      </c>
      <c r="H6" s="77"/>
      <c r="I6" s="77"/>
      <c r="J6" s="78"/>
      <c r="K6" s="78"/>
      <c r="L6" s="78"/>
    </row>
    <row r="7" spans="1:12" ht="19.5" thickBot="1">
      <c r="A7" t="s">
        <v>39</v>
      </c>
      <c r="B7" t="s">
        <v>59</v>
      </c>
      <c r="C7">
        <v>0</v>
      </c>
      <c r="H7" s="77"/>
      <c r="I7" s="77"/>
      <c r="J7" s="78"/>
      <c r="K7" s="78"/>
      <c r="L7" s="78"/>
    </row>
    <row r="8" spans="1:12" ht="19.5" thickBot="1">
      <c r="A8" t="s">
        <v>40</v>
      </c>
      <c r="B8" t="s">
        <v>62</v>
      </c>
      <c r="C8">
        <v>2</v>
      </c>
      <c r="H8" s="77"/>
      <c r="I8" s="77"/>
      <c r="J8" s="78"/>
      <c r="K8" s="78"/>
      <c r="L8" s="78"/>
    </row>
    <row r="9" spans="1:12" ht="19.5" thickBot="1">
      <c r="A9" t="s">
        <v>41</v>
      </c>
      <c r="B9" t="s">
        <v>60</v>
      </c>
      <c r="C9">
        <v>-1</v>
      </c>
      <c r="H9" s="77"/>
      <c r="I9" s="77"/>
      <c r="J9" s="78"/>
      <c r="K9" s="78"/>
      <c r="L9" s="78"/>
    </row>
    <row r="10" spans="1:12" ht="19.5" thickBot="1">
      <c r="A10" t="s">
        <v>42</v>
      </c>
      <c r="C10">
        <v>0</v>
      </c>
      <c r="H10" s="77"/>
      <c r="I10" s="77"/>
      <c r="J10" s="78"/>
      <c r="K10" s="78"/>
      <c r="L10" s="78"/>
    </row>
    <row r="11" spans="1:12" ht="19.5" thickBot="1">
      <c r="A11" t="s">
        <v>43</v>
      </c>
      <c r="H11" s="77"/>
      <c r="I11" s="77"/>
      <c r="J11" s="78"/>
      <c r="K11" s="78"/>
      <c r="L11" s="78"/>
    </row>
    <row r="12" spans="1:12" ht="19.5" thickBot="1">
      <c r="A12" t="s">
        <v>44</v>
      </c>
      <c r="H12" s="77"/>
      <c r="I12" s="77"/>
      <c r="J12" s="78"/>
      <c r="K12" s="78"/>
      <c r="L12" s="78"/>
    </row>
    <row r="13" spans="1:12" ht="19.5" thickBot="1">
      <c r="A13" t="s">
        <v>45</v>
      </c>
      <c r="H13" s="77"/>
      <c r="I13" s="77"/>
      <c r="J13" s="78"/>
      <c r="K13" s="78"/>
      <c r="L13" s="78"/>
    </row>
    <row r="14" spans="1:12" ht="19.5" thickBot="1">
      <c r="A14" t="s">
        <v>46</v>
      </c>
      <c r="H14" s="77"/>
      <c r="I14" s="77"/>
      <c r="J14" s="78"/>
      <c r="K14" s="78"/>
      <c r="L14" s="78"/>
    </row>
    <row r="15" spans="1:12" ht="19.5" thickBot="1">
      <c r="A15" t="s">
        <v>47</v>
      </c>
      <c r="H15" s="77"/>
      <c r="I15" s="77"/>
      <c r="J15" s="78"/>
      <c r="K15" s="78"/>
      <c r="L15" s="78"/>
    </row>
    <row r="16" spans="1:12" ht="19.5" thickBot="1">
      <c r="A16" t="s">
        <v>48</v>
      </c>
      <c r="H16" s="77"/>
      <c r="I16" s="77"/>
      <c r="J16" s="77"/>
      <c r="K16" s="78"/>
      <c r="L16" s="78"/>
    </row>
    <row r="17" spans="1:12" ht="19.5" thickBot="1">
      <c r="A17" t="s">
        <v>49</v>
      </c>
      <c r="H17" s="77"/>
      <c r="I17" s="77"/>
      <c r="J17" s="78"/>
      <c r="K17" s="78"/>
      <c r="L17" s="78"/>
    </row>
    <row r="18" spans="1:12" ht="19.5" thickBot="1">
      <c r="A18" t="s">
        <v>50</v>
      </c>
      <c r="H18" s="77"/>
      <c r="I18" s="77"/>
      <c r="J18" s="78"/>
      <c r="K18" s="78"/>
      <c r="L18" s="78"/>
    </row>
    <row r="19" spans="1:12" ht="19.5" thickBot="1">
      <c r="A19" t="s">
        <v>51</v>
      </c>
      <c r="H19" s="77"/>
      <c r="I19" s="77"/>
      <c r="J19" s="78"/>
      <c r="K19" s="78"/>
      <c r="L19" s="78"/>
    </row>
    <row r="20" spans="1:12" ht="19.5" thickBot="1">
      <c r="A20" t="s">
        <v>52</v>
      </c>
      <c r="H20" s="77"/>
      <c r="I20" s="77"/>
      <c r="J20" s="78"/>
      <c r="K20" s="78"/>
      <c r="L20" s="78"/>
    </row>
    <row r="21" spans="1:12" ht="19.5" thickBot="1">
      <c r="A21" t="s">
        <v>53</v>
      </c>
      <c r="H21" s="77"/>
      <c r="I21" s="77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2021-09-22T14:38:59Z</dcterms:modified>
</cp:coreProperties>
</file>